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30" yWindow="-90" windowWidth="15750" windowHeight="12510" tabRatio="858"/>
  </bookViews>
  <sheets>
    <sheet name="LIETUVA_2017" sheetId="12" r:id="rId1"/>
    <sheet name="Vilniaus apskritis" sheetId="4" r:id="rId2"/>
    <sheet name="Kauno apskritis  " sheetId="3" r:id="rId3"/>
    <sheet name="Klaipėdos apskritis" sheetId="5" r:id="rId4"/>
    <sheet name="Panevėžio apskritis" sheetId="7" r:id="rId5"/>
    <sheet name="Šiaulių apskritis " sheetId="6" r:id="rId6"/>
    <sheet name="Marijampolės apskritis" sheetId="1" r:id="rId7"/>
    <sheet name="Alytaus apskritis" sheetId="8" r:id="rId8"/>
    <sheet name="Taurages apskritis" sheetId="2" r:id="rId9"/>
    <sheet name="Utenos apskritis" sheetId="9" r:id="rId10"/>
    <sheet name="Telšių apskritis" sheetId="10" r:id="rId11"/>
  </sheets>
  <calcPr calcId="145621"/>
</workbook>
</file>

<file path=xl/calcChain.xml><?xml version="1.0" encoding="utf-8"?>
<calcChain xmlns="http://schemas.openxmlformats.org/spreadsheetml/2006/main">
  <c r="H103" i="4" l="1"/>
  <c r="H105" i="4"/>
  <c r="H86" i="4"/>
  <c r="H60" i="4"/>
  <c r="H45" i="8"/>
  <c r="D7" i="8"/>
  <c r="D10" i="8"/>
  <c r="H10" i="8"/>
  <c r="D4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65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42" i="8"/>
  <c r="H137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19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96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73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51" i="8"/>
  <c r="H52" i="8"/>
  <c r="H53" i="8"/>
  <c r="H54" i="8"/>
  <c r="H55" i="8"/>
  <c r="H50" i="8"/>
  <c r="H35" i="8"/>
  <c r="H36" i="8"/>
  <c r="H37" i="8"/>
  <c r="H38" i="8"/>
  <c r="H39" i="8"/>
  <c r="H40" i="8"/>
  <c r="H41" i="8"/>
  <c r="H42" i="8"/>
  <c r="H43" i="8"/>
  <c r="H44" i="8"/>
  <c r="H34" i="8"/>
  <c r="H28" i="8"/>
  <c r="H29" i="8"/>
  <c r="H30" i="8"/>
  <c r="H31" i="8"/>
  <c r="H32" i="8"/>
  <c r="H27" i="8"/>
  <c r="H33" i="8"/>
  <c r="N20" i="12" l="1"/>
  <c r="H4" i="1" l="1"/>
  <c r="H5" i="6"/>
  <c r="H22" i="7"/>
  <c r="H10" i="7"/>
  <c r="D6" i="7"/>
  <c r="H6" i="7"/>
  <c r="H10" i="5"/>
  <c r="H4" i="5"/>
  <c r="D160" i="4"/>
  <c r="G22" i="4"/>
  <c r="F205" i="4"/>
  <c r="F68" i="4" l="1"/>
  <c r="H73" i="1"/>
  <c r="H117" i="1"/>
  <c r="H96" i="1"/>
  <c r="H97" i="1"/>
  <c r="H98" i="1"/>
  <c r="H99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95" i="1"/>
  <c r="H118" i="1"/>
  <c r="H119" i="1"/>
  <c r="H120" i="1"/>
  <c r="H121" i="1"/>
  <c r="H122" i="1"/>
  <c r="H124" i="1"/>
  <c r="H125" i="1"/>
  <c r="H126" i="1"/>
  <c r="H127" i="1"/>
  <c r="H128" i="1"/>
  <c r="H129" i="1"/>
  <c r="H130" i="1"/>
  <c r="H131" i="1"/>
  <c r="H132" i="1"/>
  <c r="H133" i="1"/>
  <c r="H134" i="1"/>
  <c r="H74" i="1"/>
  <c r="H75" i="1"/>
  <c r="H76" i="1"/>
  <c r="H77" i="1"/>
  <c r="H78" i="1"/>
  <c r="H80" i="1"/>
  <c r="H81" i="1"/>
  <c r="H82" i="1"/>
  <c r="H83" i="1"/>
  <c r="H84" i="1"/>
  <c r="H85" i="1"/>
  <c r="H86" i="1"/>
  <c r="H87" i="1"/>
  <c r="H88" i="1"/>
  <c r="H89" i="1"/>
  <c r="H9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7" i="1"/>
  <c r="H50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8" i="1"/>
  <c r="N11" i="12"/>
  <c r="G106" i="3"/>
  <c r="G111" i="3" s="1"/>
  <c r="G107" i="3"/>
  <c r="G99" i="3"/>
  <c r="F99" i="3"/>
  <c r="E101" i="3"/>
  <c r="N6" i="12" l="1"/>
  <c r="N7" i="12"/>
  <c r="N8" i="12"/>
  <c r="N9" i="12"/>
  <c r="N10" i="12"/>
  <c r="N12" i="12"/>
  <c r="N13" i="12"/>
  <c r="N14" i="12"/>
  <c r="N15" i="12"/>
  <c r="N16" i="12"/>
  <c r="N17" i="12"/>
  <c r="N18" i="12"/>
  <c r="N19" i="12"/>
  <c r="N21" i="12"/>
  <c r="N22" i="12"/>
  <c r="N23" i="12"/>
  <c r="N5" i="12"/>
  <c r="H93" i="3"/>
  <c r="F6" i="10"/>
  <c r="G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5" i="10"/>
  <c r="F5" i="10"/>
  <c r="G5" i="10"/>
  <c r="D6" i="10"/>
  <c r="H6" i="10" s="1"/>
  <c r="D7" i="10"/>
  <c r="D8" i="10"/>
  <c r="D9" i="10"/>
  <c r="D10" i="10"/>
  <c r="H10" i="10" s="1"/>
  <c r="D11" i="10"/>
  <c r="D12" i="10"/>
  <c r="D13" i="10"/>
  <c r="D14" i="10"/>
  <c r="H14" i="10" s="1"/>
  <c r="D15" i="10"/>
  <c r="D16" i="10"/>
  <c r="D17" i="10"/>
  <c r="D18" i="10"/>
  <c r="H18" i="10" s="1"/>
  <c r="D19" i="10"/>
  <c r="D20" i="10"/>
  <c r="D21" i="10"/>
  <c r="D22" i="10"/>
  <c r="H22" i="10" s="1"/>
  <c r="D23" i="10"/>
  <c r="D5" i="10"/>
  <c r="H5" i="10" s="1"/>
  <c r="H16" i="10" l="1"/>
  <c r="H8" i="10"/>
  <c r="H23" i="10"/>
  <c r="H19" i="10"/>
  <c r="H15" i="10"/>
  <c r="H20" i="10"/>
  <c r="H12" i="10"/>
  <c r="H21" i="10"/>
  <c r="H17" i="10"/>
  <c r="H13" i="10"/>
  <c r="H11" i="10"/>
  <c r="H9" i="10"/>
  <c r="H7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4" i="9"/>
  <c r="E4" i="9"/>
  <c r="D4" i="9"/>
  <c r="D56" i="9" l="1"/>
  <c r="D68" i="9" s="1"/>
  <c r="G22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4" i="2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4" i="8"/>
  <c r="D5" i="8"/>
  <c r="D6" i="8"/>
  <c r="D8" i="8"/>
  <c r="D9" i="8"/>
  <c r="D11" i="8"/>
  <c r="D12" i="8"/>
  <c r="D13" i="8"/>
  <c r="D14" i="8"/>
  <c r="D15" i="8"/>
  <c r="D16" i="8"/>
  <c r="D17" i="8"/>
  <c r="D18" i="8"/>
  <c r="D19" i="8"/>
  <c r="D20" i="8"/>
  <c r="D21" i="8"/>
  <c r="D22" i="8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D4" i="1"/>
  <c r="F5" i="6" l="1"/>
  <c r="G5" i="6"/>
  <c r="F6" i="6"/>
  <c r="G6" i="6"/>
  <c r="F7" i="6"/>
  <c r="G7" i="6"/>
  <c r="F8" i="6"/>
  <c r="G8" i="6"/>
  <c r="F9" i="6"/>
  <c r="G9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4" i="6"/>
  <c r="E5" i="6"/>
  <c r="E6" i="6"/>
  <c r="E7" i="6"/>
  <c r="E8" i="6"/>
  <c r="E9" i="6"/>
  <c r="E11" i="6"/>
  <c r="E12" i="6"/>
  <c r="E13" i="6"/>
  <c r="E14" i="6"/>
  <c r="E15" i="6"/>
  <c r="E16" i="6"/>
  <c r="E17" i="6"/>
  <c r="E18" i="6"/>
  <c r="E19" i="6"/>
  <c r="E20" i="6"/>
  <c r="E21" i="6"/>
  <c r="E4" i="6"/>
  <c r="F4" i="6"/>
  <c r="D5" i="6"/>
  <c r="D6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2" i="6"/>
  <c r="D4" i="6"/>
  <c r="H164" i="6"/>
  <c r="H165" i="6"/>
  <c r="H166" i="6"/>
  <c r="H167" i="6"/>
  <c r="H168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63" i="6"/>
  <c r="H156" i="6"/>
  <c r="H157" i="6"/>
  <c r="H141" i="6"/>
  <c r="H142" i="6"/>
  <c r="H143" i="6"/>
  <c r="H144" i="6"/>
  <c r="H145" i="6"/>
  <c r="H147" i="6"/>
  <c r="H148" i="6"/>
  <c r="H149" i="6"/>
  <c r="H150" i="6"/>
  <c r="H151" i="6"/>
  <c r="H152" i="6"/>
  <c r="H153" i="6"/>
  <c r="H154" i="6"/>
  <c r="H155" i="6"/>
  <c r="H140" i="6"/>
  <c r="H118" i="6"/>
  <c r="H119" i="6"/>
  <c r="H120" i="6"/>
  <c r="H121" i="6"/>
  <c r="H122" i="6"/>
  <c r="H124" i="6"/>
  <c r="H125" i="6"/>
  <c r="H126" i="6"/>
  <c r="H127" i="6"/>
  <c r="H128" i="6"/>
  <c r="H129" i="6"/>
  <c r="H130" i="6"/>
  <c r="H131" i="6"/>
  <c r="H132" i="6"/>
  <c r="H133" i="6"/>
  <c r="H134" i="6"/>
  <c r="H117" i="6"/>
  <c r="H95" i="6"/>
  <c r="H96" i="6"/>
  <c r="H97" i="6"/>
  <c r="H98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94" i="6"/>
  <c r="H72" i="6"/>
  <c r="H73" i="6"/>
  <c r="H74" i="6"/>
  <c r="H75" i="6"/>
  <c r="H76" i="6"/>
  <c r="H78" i="6"/>
  <c r="H79" i="6"/>
  <c r="H80" i="6"/>
  <c r="H81" i="6"/>
  <c r="H82" i="6"/>
  <c r="H83" i="6"/>
  <c r="H84" i="6"/>
  <c r="H85" i="6"/>
  <c r="H86" i="6"/>
  <c r="H87" i="6"/>
  <c r="H88" i="6"/>
  <c r="H89" i="6"/>
  <c r="H71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H51" i="6"/>
  <c r="H52" i="6"/>
  <c r="H53" i="6"/>
  <c r="H54" i="6"/>
  <c r="H49" i="6"/>
  <c r="H28" i="6"/>
  <c r="H29" i="6"/>
  <c r="H30" i="6"/>
  <c r="H31" i="6"/>
  <c r="H32" i="6"/>
  <c r="H34" i="6"/>
  <c r="H35" i="6"/>
  <c r="H36" i="6"/>
  <c r="H37" i="6"/>
  <c r="H38" i="6"/>
  <c r="H39" i="6"/>
  <c r="H40" i="6"/>
  <c r="H41" i="6"/>
  <c r="H42" i="6"/>
  <c r="H43" i="6"/>
  <c r="H44" i="6"/>
  <c r="H27" i="6"/>
  <c r="H4" i="6" s="1"/>
  <c r="E158" i="6" l="1"/>
  <c r="H158" i="6" s="1"/>
  <c r="E146" i="6"/>
  <c r="E123" i="6" l="1"/>
  <c r="E135" i="6" l="1"/>
  <c r="H135" i="6" l="1"/>
  <c r="E22" i="6"/>
  <c r="G33" i="7"/>
  <c r="G45" i="7" s="1"/>
  <c r="G56" i="7" l="1"/>
  <c r="G68" i="7" s="1"/>
  <c r="G79" i="7" l="1"/>
  <c r="G91" i="7" s="1"/>
  <c r="G102" i="7" l="1"/>
  <c r="G114" i="7" s="1"/>
  <c r="G124" i="7" l="1"/>
  <c r="G136" i="7" s="1"/>
  <c r="G147" i="7" l="1"/>
  <c r="G159" i="7" s="1"/>
  <c r="F102" i="7" l="1"/>
  <c r="F114" i="7" s="1"/>
  <c r="F79" i="7" l="1"/>
  <c r="F91" i="7" s="1"/>
  <c r="F56" i="7" l="1"/>
  <c r="F68" i="7" s="1"/>
  <c r="F33" i="7" l="1"/>
  <c r="F45" i="7" s="1"/>
  <c r="F124" i="7"/>
  <c r="F136" i="7" s="1"/>
  <c r="F147" i="7" l="1"/>
  <c r="F159" i="7" s="1"/>
  <c r="E33" i="7" l="1"/>
  <c r="E45" i="7" s="1"/>
  <c r="E56" i="7" l="1"/>
  <c r="E68" i="7" s="1"/>
  <c r="E79" i="7" l="1"/>
  <c r="E91" i="7" s="1"/>
  <c r="E102" i="7" l="1"/>
  <c r="E114" i="7" s="1"/>
  <c r="E124" i="7" l="1"/>
  <c r="E136" i="7" s="1"/>
  <c r="E147" i="7" l="1"/>
  <c r="E159" i="7" s="1"/>
  <c r="D147" i="7" l="1"/>
  <c r="D159" i="7" s="1"/>
  <c r="D124" i="7" l="1"/>
  <c r="D136" i="7" s="1"/>
  <c r="D102" i="7" l="1"/>
  <c r="D114" i="7" s="1"/>
  <c r="D79" i="7" l="1"/>
  <c r="D91" i="7" s="1"/>
  <c r="D57" i="7" l="1"/>
  <c r="D56" i="7"/>
  <c r="D68" i="7" l="1"/>
  <c r="D33" i="7"/>
  <c r="D45" i="7" s="1"/>
  <c r="G12" i="5" l="1"/>
  <c r="G13" i="5"/>
  <c r="G14" i="5"/>
  <c r="G15" i="5"/>
  <c r="G16" i="5"/>
  <c r="G17" i="5"/>
  <c r="G18" i="5"/>
  <c r="G19" i="5"/>
  <c r="G20" i="5"/>
  <c r="G21" i="5"/>
  <c r="G11" i="5"/>
  <c r="G5" i="5"/>
  <c r="G6" i="5"/>
  <c r="G7" i="5"/>
  <c r="G8" i="5"/>
  <c r="G9" i="5"/>
  <c r="F10" i="5"/>
  <c r="G4" i="5"/>
  <c r="F4" i="5"/>
  <c r="D4" i="5"/>
  <c r="D99" i="5"/>
  <c r="G165" i="5" l="1"/>
  <c r="G177" i="5" s="1"/>
  <c r="G143" i="5" l="1"/>
  <c r="G155" i="5" s="1"/>
  <c r="G121" i="5" l="1"/>
  <c r="G133" i="5" s="1"/>
  <c r="D111" i="5" l="1"/>
  <c r="G99" i="5"/>
  <c r="G111" i="5" s="1"/>
  <c r="G77" i="5" l="1"/>
  <c r="G89" i="5" s="1"/>
  <c r="G55" i="5" l="1"/>
  <c r="G67" i="5" s="1"/>
  <c r="G33" i="5" l="1"/>
  <c r="G10" i="5" s="1"/>
  <c r="G45" i="5" l="1"/>
  <c r="G22" i="5" s="1"/>
  <c r="D77" i="5"/>
  <c r="D89" i="5" s="1"/>
  <c r="G5" i="3" l="1"/>
  <c r="G6" i="3"/>
  <c r="G7" i="3"/>
  <c r="G8" i="3"/>
  <c r="G9" i="3"/>
  <c r="G11" i="3"/>
  <c r="G12" i="3"/>
  <c r="G13" i="3"/>
  <c r="G14" i="3"/>
  <c r="G15" i="3"/>
  <c r="G16" i="3"/>
  <c r="G17" i="3"/>
  <c r="G18" i="3"/>
  <c r="G19" i="3"/>
  <c r="G20" i="3"/>
  <c r="G21" i="3"/>
  <c r="G22" i="3"/>
  <c r="F5" i="3"/>
  <c r="F6" i="3"/>
  <c r="F7" i="3"/>
  <c r="F8" i="3"/>
  <c r="F9" i="3"/>
  <c r="F11" i="3"/>
  <c r="F12" i="3"/>
  <c r="F13" i="3"/>
  <c r="F14" i="3"/>
  <c r="F15" i="3"/>
  <c r="F16" i="3"/>
  <c r="F17" i="3"/>
  <c r="F18" i="3"/>
  <c r="F19" i="3"/>
  <c r="F20" i="3"/>
  <c r="F21" i="3"/>
  <c r="E5" i="3"/>
  <c r="E6" i="3"/>
  <c r="E7" i="3"/>
  <c r="E8" i="3"/>
  <c r="E9" i="3"/>
  <c r="E11" i="3"/>
  <c r="E12" i="3"/>
  <c r="E13" i="3"/>
  <c r="E14" i="3"/>
  <c r="E15" i="3"/>
  <c r="E16" i="3"/>
  <c r="E17" i="3"/>
  <c r="E18" i="3"/>
  <c r="E19" i="3"/>
  <c r="E20" i="3"/>
  <c r="E21" i="3"/>
  <c r="E4" i="3"/>
  <c r="F4" i="3"/>
  <c r="G4" i="3"/>
  <c r="D4" i="3"/>
  <c r="F121" i="3"/>
  <c r="E121" i="3"/>
  <c r="D121" i="3"/>
  <c r="H143" i="3" l="1"/>
  <c r="G143" i="3"/>
  <c r="F143" i="3"/>
  <c r="E143" i="3"/>
  <c r="D143" i="3"/>
  <c r="H77" i="3" l="1"/>
  <c r="E89" i="3"/>
  <c r="E22" i="3" s="1"/>
  <c r="H49" i="3" l="1"/>
  <c r="D55" i="3"/>
  <c r="H55" i="3" s="1"/>
  <c r="E33" i="3" l="1"/>
  <c r="E10" i="3" s="1"/>
  <c r="F33" i="3"/>
  <c r="F10" i="3" s="1"/>
  <c r="G33" i="3"/>
  <c r="G10" i="3" s="1"/>
  <c r="D33" i="3"/>
  <c r="H33" i="3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4" i="4"/>
  <c r="H27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E5" i="9" l="1"/>
  <c r="E6" i="9"/>
  <c r="E7" i="9"/>
  <c r="E8" i="9"/>
  <c r="E9" i="9"/>
  <c r="E11" i="9"/>
  <c r="E12" i="9"/>
  <c r="E13" i="9"/>
  <c r="E14" i="9"/>
  <c r="E15" i="9"/>
  <c r="E16" i="9"/>
  <c r="E17" i="9"/>
  <c r="E18" i="9"/>
  <c r="E19" i="9"/>
  <c r="E20" i="9"/>
  <c r="E21" i="9"/>
  <c r="D5" i="9"/>
  <c r="D6" i="9"/>
  <c r="D7" i="9"/>
  <c r="D8" i="9"/>
  <c r="D9" i="9"/>
  <c r="D12" i="9"/>
  <c r="D13" i="9"/>
  <c r="D14" i="9"/>
  <c r="D15" i="9"/>
  <c r="D16" i="9"/>
  <c r="D17" i="9"/>
  <c r="D18" i="9"/>
  <c r="D19" i="9"/>
  <c r="D20" i="9"/>
  <c r="D21" i="9"/>
  <c r="E148" i="9"/>
  <c r="E160" i="9" s="1"/>
  <c r="E125" i="9"/>
  <c r="E137" i="9" s="1"/>
  <c r="E33" i="9"/>
  <c r="E10" i="9" s="1"/>
  <c r="H9" i="1"/>
  <c r="H17" i="1"/>
  <c r="D5" i="1"/>
  <c r="H5" i="1" s="1"/>
  <c r="D6" i="1"/>
  <c r="H6" i="1" s="1"/>
  <c r="D7" i="1"/>
  <c r="H7" i="1" s="1"/>
  <c r="D8" i="1"/>
  <c r="H8" i="1" s="1"/>
  <c r="D9" i="1"/>
  <c r="D11" i="1"/>
  <c r="H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D18" i="1"/>
  <c r="H18" i="1" s="1"/>
  <c r="D19" i="1"/>
  <c r="H19" i="1" s="1"/>
  <c r="D20" i="1"/>
  <c r="H20" i="1" s="1"/>
  <c r="D21" i="1"/>
  <c r="H21" i="1" s="1"/>
  <c r="G169" i="6"/>
  <c r="G146" i="6"/>
  <c r="G123" i="6"/>
  <c r="G100" i="6"/>
  <c r="G77" i="6"/>
  <c r="G55" i="6"/>
  <c r="G33" i="6"/>
  <c r="G10" i="6" s="1"/>
  <c r="F169" i="6"/>
  <c r="G45" i="6" l="1"/>
  <c r="E45" i="9"/>
  <c r="E22" i="9" s="1"/>
  <c r="F146" i="6"/>
  <c r="H45" i="6" l="1"/>
  <c r="G22" i="6"/>
  <c r="F123" i="6"/>
  <c r="F100" i="6" l="1"/>
  <c r="F77" i="6" l="1"/>
  <c r="F55" i="6" l="1"/>
  <c r="F33" i="6" l="1"/>
  <c r="F10" i="6" s="1"/>
  <c r="E169" i="6" l="1"/>
  <c r="E100" i="6" l="1"/>
  <c r="E77" i="6" l="1"/>
  <c r="E55" i="6" l="1"/>
  <c r="E33" i="6" l="1"/>
  <c r="E10" i="6" s="1"/>
  <c r="D169" i="6" l="1"/>
  <c r="H169" i="6" s="1"/>
  <c r="D146" i="6" l="1"/>
  <c r="H146" i="6" s="1"/>
  <c r="D123" i="6" l="1"/>
  <c r="H123" i="6" s="1"/>
  <c r="D100" i="6" l="1"/>
  <c r="H100" i="6" s="1"/>
  <c r="D77" i="6" l="1"/>
  <c r="H77" i="6" s="1"/>
  <c r="D55" i="6" l="1"/>
  <c r="H55" i="6" s="1"/>
  <c r="D33" i="6" l="1"/>
  <c r="D10" i="6" l="1"/>
  <c r="H33" i="6"/>
  <c r="D5" i="5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D11" i="5"/>
  <c r="E11" i="5"/>
  <c r="F11" i="5"/>
  <c r="D12" i="5"/>
  <c r="E12" i="5"/>
  <c r="F12" i="5"/>
  <c r="D13" i="5"/>
  <c r="E13" i="5"/>
  <c r="F13" i="5"/>
  <c r="D14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19" i="5"/>
  <c r="E19" i="5"/>
  <c r="F19" i="5"/>
  <c r="D20" i="5"/>
  <c r="E20" i="5"/>
  <c r="F20" i="5"/>
  <c r="D21" i="5"/>
  <c r="E21" i="5"/>
  <c r="F21" i="5"/>
  <c r="D22" i="5"/>
  <c r="E22" i="5"/>
  <c r="F22" i="5"/>
  <c r="E4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59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37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15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71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49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27" i="5"/>
  <c r="H5" i="5"/>
  <c r="H6" i="5"/>
  <c r="H9" i="5"/>
  <c r="H11" i="5"/>
  <c r="H12" i="5"/>
  <c r="H13" i="5"/>
  <c r="H14" i="5"/>
  <c r="H15" i="5"/>
  <c r="H16" i="5"/>
  <c r="H17" i="5"/>
  <c r="H18" i="5"/>
  <c r="H19" i="5"/>
  <c r="H20" i="5"/>
  <c r="H21" i="5"/>
  <c r="D45" i="3"/>
  <c r="H67" i="3"/>
  <c r="D89" i="3"/>
  <c r="D155" i="3"/>
  <c r="H155" i="3" s="1"/>
  <c r="H138" i="3"/>
  <c r="H139" i="3"/>
  <c r="H140" i="3"/>
  <c r="H141" i="3"/>
  <c r="H142" i="3"/>
  <c r="H144" i="3"/>
  <c r="H145" i="3"/>
  <c r="H146" i="3"/>
  <c r="H147" i="3"/>
  <c r="H148" i="3"/>
  <c r="H149" i="3"/>
  <c r="H150" i="3"/>
  <c r="H151" i="3"/>
  <c r="H152" i="3"/>
  <c r="H153" i="3"/>
  <c r="H154" i="3"/>
  <c r="H137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15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89" i="3"/>
  <c r="H72" i="3"/>
  <c r="H73" i="3"/>
  <c r="H74" i="3"/>
  <c r="H75" i="3"/>
  <c r="H76" i="3"/>
  <c r="H78" i="3"/>
  <c r="H79" i="3"/>
  <c r="H80" i="3"/>
  <c r="H81" i="3"/>
  <c r="H82" i="3"/>
  <c r="H83" i="3"/>
  <c r="H84" i="3"/>
  <c r="H85" i="3"/>
  <c r="H86" i="3"/>
  <c r="H87" i="3"/>
  <c r="H88" i="3"/>
  <c r="H71" i="3"/>
  <c r="H4" i="3" s="1"/>
  <c r="H50" i="3"/>
  <c r="H51" i="3"/>
  <c r="H52" i="3"/>
  <c r="H53" i="3"/>
  <c r="H54" i="3"/>
  <c r="H56" i="3"/>
  <c r="H57" i="3"/>
  <c r="H58" i="3"/>
  <c r="H59" i="3"/>
  <c r="H60" i="3"/>
  <c r="H61" i="3"/>
  <c r="H62" i="3"/>
  <c r="H63" i="3"/>
  <c r="H64" i="3"/>
  <c r="H65" i="3"/>
  <c r="H66" i="3"/>
  <c r="H28" i="3"/>
  <c r="H29" i="3"/>
  <c r="H30" i="3"/>
  <c r="H31" i="3"/>
  <c r="H32" i="3"/>
  <c r="H34" i="3"/>
  <c r="H35" i="3"/>
  <c r="H36" i="3"/>
  <c r="H37" i="3"/>
  <c r="H38" i="3"/>
  <c r="H39" i="3"/>
  <c r="H40" i="3"/>
  <c r="H41" i="3"/>
  <c r="H42" i="3"/>
  <c r="H43" i="3"/>
  <c r="H44" i="3"/>
  <c r="H45" i="3"/>
  <c r="H188" i="4"/>
  <c r="H189" i="4"/>
  <c r="H190" i="4"/>
  <c r="H191" i="4"/>
  <c r="H192" i="4"/>
  <c r="H194" i="4"/>
  <c r="H195" i="4"/>
  <c r="H196" i="4"/>
  <c r="H197" i="4"/>
  <c r="H198" i="4"/>
  <c r="H199" i="4"/>
  <c r="H200" i="4"/>
  <c r="H201" i="4"/>
  <c r="H202" i="4"/>
  <c r="H203" i="4"/>
  <c r="H204" i="4"/>
  <c r="H165" i="4"/>
  <c r="H166" i="4"/>
  <c r="H167" i="4"/>
  <c r="H168" i="4"/>
  <c r="H169" i="4"/>
  <c r="H172" i="4"/>
  <c r="H173" i="4"/>
  <c r="H174" i="4"/>
  <c r="H175" i="4"/>
  <c r="H176" i="4"/>
  <c r="H177" i="4"/>
  <c r="H178" i="4"/>
  <c r="H179" i="4"/>
  <c r="H180" i="4"/>
  <c r="H181" i="4"/>
  <c r="H143" i="4"/>
  <c r="H144" i="4"/>
  <c r="H145" i="4"/>
  <c r="H146" i="4"/>
  <c r="H147" i="4"/>
  <c r="H149" i="4"/>
  <c r="H150" i="4"/>
  <c r="H151" i="4"/>
  <c r="H152" i="4"/>
  <c r="H153" i="4"/>
  <c r="H154" i="4"/>
  <c r="H155" i="4"/>
  <c r="H156" i="4"/>
  <c r="H157" i="4"/>
  <c r="H158" i="4"/>
  <c r="H159" i="4"/>
  <c r="H142" i="4"/>
  <c r="H120" i="4"/>
  <c r="H121" i="4"/>
  <c r="H122" i="4"/>
  <c r="H123" i="4"/>
  <c r="H124" i="4"/>
  <c r="H126" i="4"/>
  <c r="H127" i="4"/>
  <c r="H128" i="4"/>
  <c r="H129" i="4"/>
  <c r="H130" i="4"/>
  <c r="H131" i="4"/>
  <c r="H132" i="4"/>
  <c r="H133" i="4"/>
  <c r="H134" i="4"/>
  <c r="H135" i="4"/>
  <c r="H136" i="4"/>
  <c r="H97" i="4"/>
  <c r="H98" i="4"/>
  <c r="H99" i="4"/>
  <c r="H100" i="4"/>
  <c r="H101" i="4"/>
  <c r="H104" i="4"/>
  <c r="H106" i="4"/>
  <c r="H107" i="4"/>
  <c r="H108" i="4"/>
  <c r="H109" i="4"/>
  <c r="H110" i="4"/>
  <c r="H111" i="4"/>
  <c r="H112" i="4"/>
  <c r="H113" i="4"/>
  <c r="H28" i="4"/>
  <c r="H29" i="4"/>
  <c r="H30" i="4"/>
  <c r="H31" i="4"/>
  <c r="H32" i="4"/>
  <c r="H34" i="4"/>
  <c r="H35" i="4"/>
  <c r="H36" i="4"/>
  <c r="H37" i="4"/>
  <c r="H38" i="4"/>
  <c r="H39" i="4"/>
  <c r="H40" i="4"/>
  <c r="H41" i="4"/>
  <c r="H42" i="4"/>
  <c r="H43" i="4"/>
  <c r="H44" i="4"/>
  <c r="H27" i="4"/>
  <c r="H73" i="4"/>
  <c r="H74" i="4"/>
  <c r="H75" i="4"/>
  <c r="H76" i="4"/>
  <c r="H77" i="4"/>
  <c r="H78" i="4"/>
  <c r="H80" i="4"/>
  <c r="H81" i="4"/>
  <c r="H82" i="4"/>
  <c r="H83" i="4"/>
  <c r="H84" i="4"/>
  <c r="H85" i="4"/>
  <c r="H87" i="4"/>
  <c r="H88" i="4"/>
  <c r="H89" i="4"/>
  <c r="H90" i="4"/>
  <c r="H50" i="4"/>
  <c r="H51" i="4"/>
  <c r="H52" i="4"/>
  <c r="H53" i="4"/>
  <c r="H54" i="4"/>
  <c r="H55" i="4"/>
  <c r="H57" i="4"/>
  <c r="H58" i="4"/>
  <c r="H59" i="4"/>
  <c r="H61" i="4"/>
  <c r="H62" i="4"/>
  <c r="H63" i="4"/>
  <c r="H64" i="4"/>
  <c r="H65" i="4"/>
  <c r="H66" i="4"/>
  <c r="H67" i="4"/>
  <c r="H7" i="4"/>
  <c r="D5" i="4"/>
  <c r="F5" i="4"/>
  <c r="H5" i="4" s="1"/>
  <c r="G5" i="4"/>
  <c r="D6" i="4"/>
  <c r="H6" i="4" s="1"/>
  <c r="F6" i="4"/>
  <c r="G6" i="4"/>
  <c r="D7" i="4"/>
  <c r="F7" i="4"/>
  <c r="G7" i="4"/>
  <c r="D8" i="4"/>
  <c r="H8" i="4" s="1"/>
  <c r="F8" i="4"/>
  <c r="G8" i="4"/>
  <c r="D9" i="4"/>
  <c r="F9" i="4"/>
  <c r="H9" i="4" s="1"/>
  <c r="G9" i="4"/>
  <c r="F11" i="4"/>
  <c r="G11" i="4"/>
  <c r="D12" i="4"/>
  <c r="H12" i="4" s="1"/>
  <c r="F12" i="4"/>
  <c r="G12" i="4"/>
  <c r="D13" i="4"/>
  <c r="F13" i="4"/>
  <c r="H13" i="4" s="1"/>
  <c r="G13" i="4"/>
  <c r="D14" i="4"/>
  <c r="F14" i="4"/>
  <c r="G14" i="4"/>
  <c r="D15" i="4"/>
  <c r="H15" i="4" s="1"/>
  <c r="F15" i="4"/>
  <c r="G15" i="4"/>
  <c r="D16" i="4"/>
  <c r="F16" i="4"/>
  <c r="G16" i="4"/>
  <c r="D17" i="4"/>
  <c r="H17" i="4" s="1"/>
  <c r="F17" i="4"/>
  <c r="G17" i="4"/>
  <c r="D18" i="4"/>
  <c r="H18" i="4" s="1"/>
  <c r="F18" i="4"/>
  <c r="G18" i="4"/>
  <c r="D19" i="4"/>
  <c r="H19" i="4" s="1"/>
  <c r="F19" i="4"/>
  <c r="G19" i="4"/>
  <c r="D20" i="4"/>
  <c r="H20" i="4" s="1"/>
  <c r="F20" i="4"/>
  <c r="G20" i="4"/>
  <c r="D21" i="4"/>
  <c r="H21" i="4" s="1"/>
  <c r="F21" i="4"/>
  <c r="G21" i="4"/>
  <c r="F4" i="4"/>
  <c r="G4" i="4"/>
  <c r="H16" i="4" l="1"/>
  <c r="H14" i="4"/>
  <c r="H22" i="5"/>
  <c r="H7" i="5"/>
  <c r="H8" i="5"/>
  <c r="D22" i="3"/>
  <c r="H20" i="3"/>
  <c r="H16" i="3"/>
  <c r="H19" i="3"/>
  <c r="H12" i="3"/>
  <c r="H8" i="3"/>
  <c r="H15" i="3"/>
  <c r="H11" i="3"/>
  <c r="H7" i="3"/>
  <c r="H18" i="3"/>
  <c r="H14" i="3"/>
  <c r="H10" i="3"/>
  <c r="H6" i="3"/>
  <c r="H21" i="3"/>
  <c r="H17" i="3"/>
  <c r="H13" i="3"/>
  <c r="H9" i="3"/>
  <c r="H5" i="3"/>
  <c r="F193" i="4" l="1"/>
  <c r="F170" i="4"/>
  <c r="F182" i="4" s="1"/>
  <c r="F148" i="4"/>
  <c r="F137" i="4"/>
  <c r="F125" i="4"/>
  <c r="F114" i="4"/>
  <c r="F102" i="4"/>
  <c r="F91" i="4"/>
  <c r="F79" i="4"/>
  <c r="G205" i="4"/>
  <c r="G193" i="4"/>
  <c r="G182" i="4"/>
  <c r="G170" i="4"/>
  <c r="G160" i="4"/>
  <c r="G148" i="4"/>
  <c r="G137" i="4"/>
  <c r="G125" i="4"/>
  <c r="G114" i="4"/>
  <c r="G102" i="4"/>
  <c r="G91" i="4"/>
  <c r="G79" i="4"/>
  <c r="G68" i="4"/>
  <c r="G56" i="4"/>
  <c r="G33" i="4"/>
  <c r="D56" i="4"/>
  <c r="F22" i="4" l="1"/>
  <c r="H148" i="4"/>
  <c r="G45" i="4"/>
  <c r="G10" i="4"/>
  <c r="D68" i="4"/>
  <c r="H68" i="4" s="1"/>
  <c r="H56" i="4"/>
  <c r="H79" i="4"/>
  <c r="F10" i="4"/>
  <c r="G5" i="9"/>
  <c r="G6" i="9"/>
  <c r="G7" i="9"/>
  <c r="G8" i="9"/>
  <c r="G9" i="9"/>
  <c r="G12" i="9"/>
  <c r="G13" i="9"/>
  <c r="G14" i="9"/>
  <c r="G15" i="9"/>
  <c r="G16" i="9"/>
  <c r="G17" i="9"/>
  <c r="G18" i="9"/>
  <c r="G19" i="9"/>
  <c r="G20" i="9"/>
  <c r="G21" i="9"/>
  <c r="H143" i="9"/>
  <c r="H144" i="9"/>
  <c r="H145" i="9"/>
  <c r="H146" i="9"/>
  <c r="H147" i="9"/>
  <c r="H150" i="9"/>
  <c r="H151" i="9"/>
  <c r="H152" i="9"/>
  <c r="H153" i="9"/>
  <c r="H154" i="9"/>
  <c r="H155" i="9"/>
  <c r="H156" i="9"/>
  <c r="H157" i="9"/>
  <c r="H158" i="9"/>
  <c r="H159" i="9"/>
  <c r="H142" i="9"/>
  <c r="H120" i="9"/>
  <c r="H121" i="9"/>
  <c r="H122" i="9"/>
  <c r="H123" i="9"/>
  <c r="H124" i="9"/>
  <c r="H126" i="9"/>
  <c r="H127" i="9"/>
  <c r="H128" i="9"/>
  <c r="H129" i="9"/>
  <c r="H130" i="9"/>
  <c r="H131" i="9"/>
  <c r="H132" i="9"/>
  <c r="H133" i="9"/>
  <c r="H134" i="9"/>
  <c r="H135" i="9"/>
  <c r="H136" i="9"/>
  <c r="H97" i="9"/>
  <c r="H98" i="9"/>
  <c r="H99" i="9"/>
  <c r="H100" i="9"/>
  <c r="H101" i="9"/>
  <c r="H104" i="9"/>
  <c r="H105" i="9"/>
  <c r="H106" i="9"/>
  <c r="H107" i="9"/>
  <c r="H108" i="9"/>
  <c r="H109" i="9"/>
  <c r="H110" i="9"/>
  <c r="H111" i="9"/>
  <c r="H112" i="9"/>
  <c r="H113" i="9"/>
  <c r="H74" i="9"/>
  <c r="H75" i="9"/>
  <c r="H76" i="9"/>
  <c r="H77" i="9"/>
  <c r="H78" i="9"/>
  <c r="H80" i="9"/>
  <c r="H81" i="9"/>
  <c r="H82" i="9"/>
  <c r="H83" i="9"/>
  <c r="H84" i="9"/>
  <c r="H85" i="9"/>
  <c r="H86" i="9"/>
  <c r="H87" i="9"/>
  <c r="H88" i="9"/>
  <c r="H89" i="9"/>
  <c r="H90" i="9"/>
  <c r="H73" i="9"/>
  <c r="H51" i="9"/>
  <c r="H52" i="9"/>
  <c r="H53" i="9"/>
  <c r="H54" i="9"/>
  <c r="H55" i="9"/>
  <c r="H57" i="9"/>
  <c r="H58" i="9"/>
  <c r="H59" i="9"/>
  <c r="H60" i="9"/>
  <c r="H61" i="9"/>
  <c r="H62" i="9"/>
  <c r="H63" i="9"/>
  <c r="H64" i="9"/>
  <c r="H65" i="9"/>
  <c r="H66" i="9"/>
  <c r="H67" i="9"/>
  <c r="H50" i="9"/>
  <c r="H28" i="9"/>
  <c r="H29" i="9"/>
  <c r="H30" i="9"/>
  <c r="H31" i="9"/>
  <c r="H32" i="9"/>
  <c r="H34" i="9"/>
  <c r="H35" i="9"/>
  <c r="H36" i="9"/>
  <c r="H37" i="9"/>
  <c r="H38" i="9"/>
  <c r="H39" i="9"/>
  <c r="H40" i="9"/>
  <c r="H41" i="9"/>
  <c r="H42" i="9"/>
  <c r="H43" i="9"/>
  <c r="H44" i="9"/>
  <c r="H27" i="9"/>
  <c r="D125" i="9"/>
  <c r="D137" i="9" s="1"/>
  <c r="D148" i="9"/>
  <c r="H148" i="9" s="1"/>
  <c r="D79" i="9"/>
  <c r="D103" i="9"/>
  <c r="D11" i="9" s="1"/>
  <c r="D102" i="9"/>
  <c r="D33" i="9"/>
  <c r="G119" i="9"/>
  <c r="H119" i="9" s="1"/>
  <c r="H149" i="9"/>
  <c r="G96" i="9"/>
  <c r="G56" i="9"/>
  <c r="G68" i="9" s="1"/>
  <c r="G33" i="9"/>
  <c r="G45" i="9" s="1"/>
  <c r="D123" i="1"/>
  <c r="H123" i="1" s="1"/>
  <c r="G125" i="9" l="1"/>
  <c r="G137" i="9" s="1"/>
  <c r="D114" i="9"/>
  <c r="H114" i="9" s="1"/>
  <c r="D160" i="9"/>
  <c r="H56" i="9"/>
  <c r="G4" i="9"/>
  <c r="H4" i="9" s="1"/>
  <c r="H33" i="9"/>
  <c r="D135" i="1"/>
  <c r="H135" i="1" s="1"/>
  <c r="G22" i="9"/>
  <c r="H79" i="9"/>
  <c r="H160" i="9"/>
  <c r="H68" i="9"/>
  <c r="H137" i="9"/>
  <c r="H96" i="9"/>
  <c r="H103" i="9"/>
  <c r="H125" i="9"/>
  <c r="G11" i="9"/>
  <c r="G102" i="9"/>
  <c r="G10" i="9" s="1"/>
  <c r="D10" i="9"/>
  <c r="H10" i="9" s="1"/>
  <c r="D91" i="9"/>
  <c r="H91" i="9" s="1"/>
  <c r="D45" i="9"/>
  <c r="D101" i="1"/>
  <c r="H101" i="1" s="1"/>
  <c r="D113" i="1" l="1"/>
  <c r="H113" i="1" s="1"/>
  <c r="H102" i="9"/>
  <c r="D22" i="9"/>
  <c r="H45" i="9"/>
  <c r="D79" i="1"/>
  <c r="H79" i="1" s="1"/>
  <c r="D91" i="1" l="1"/>
  <c r="H91" i="1" s="1"/>
  <c r="D56" i="1"/>
  <c r="H56" i="1" l="1"/>
  <c r="D10" i="1"/>
  <c r="H10" i="1" s="1"/>
  <c r="D68" i="1"/>
  <c r="H68" i="1" s="1"/>
  <c r="D46" i="1"/>
  <c r="H46" i="1" l="1"/>
  <c r="D22" i="1"/>
  <c r="H22" i="1" s="1"/>
  <c r="D187" i="4"/>
  <c r="H187" i="4" s="1"/>
  <c r="D171" i="4"/>
  <c r="D164" i="4"/>
  <c r="H164" i="4" s="1"/>
  <c r="H160" i="4"/>
  <c r="D119" i="4"/>
  <c r="H119" i="4" s="1"/>
  <c r="D102" i="4"/>
  <c r="H102" i="4" s="1"/>
  <c r="D96" i="4"/>
  <c r="D91" i="4"/>
  <c r="H91" i="4" s="1"/>
  <c r="D33" i="4"/>
  <c r="D4" i="4" l="1"/>
  <c r="H4" i="4" s="1"/>
  <c r="H96" i="4"/>
  <c r="D125" i="4"/>
  <c r="D170" i="4"/>
  <c r="D193" i="4"/>
  <c r="H33" i="4"/>
  <c r="H171" i="4"/>
  <c r="D11" i="4"/>
  <c r="H11" i="4" s="1"/>
  <c r="D45" i="4"/>
  <c r="D114" i="4"/>
  <c r="H114" i="4" s="1"/>
  <c r="H7" i="8"/>
  <c r="H11" i="8"/>
  <c r="H15" i="8"/>
  <c r="H19" i="8"/>
  <c r="H4" i="8"/>
  <c r="H193" i="4" l="1"/>
  <c r="D205" i="4"/>
  <c r="H205" i="4" s="1"/>
  <c r="H170" i="4"/>
  <c r="D182" i="4"/>
  <c r="H182" i="4" s="1"/>
  <c r="H125" i="4"/>
  <c r="D137" i="4"/>
  <c r="H137" i="4" s="1"/>
  <c r="D10" i="4"/>
  <c r="H10" i="4" s="1"/>
  <c r="H45" i="4"/>
  <c r="H22" i="8"/>
  <c r="H14" i="8"/>
  <c r="H6" i="8"/>
  <c r="H21" i="8"/>
  <c r="H17" i="8"/>
  <c r="H13" i="8"/>
  <c r="H9" i="8"/>
  <c r="H5" i="8"/>
  <c r="H18" i="8"/>
  <c r="H20" i="8"/>
  <c r="H16" i="8"/>
  <c r="H12" i="8"/>
  <c r="H8" i="8"/>
  <c r="D22" i="4" l="1"/>
  <c r="H22" i="4" s="1"/>
  <c r="H4" i="2" l="1"/>
  <c r="H113" i="10" l="1"/>
  <c r="H112" i="10"/>
  <c r="H115" i="10"/>
  <c r="H114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2" i="10" l="1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69" i="10" l="1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46" i="10" l="1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5" i="9" l="1"/>
  <c r="H6" i="9"/>
  <c r="H7" i="9"/>
  <c r="H8" i="9"/>
  <c r="H9" i="9"/>
  <c r="H11" i="9"/>
  <c r="H12" i="9"/>
  <c r="H13" i="9"/>
  <c r="H14" i="9"/>
  <c r="H15" i="9"/>
  <c r="H16" i="9"/>
  <c r="H17" i="9"/>
  <c r="H18" i="9"/>
  <c r="H19" i="9"/>
  <c r="H20" i="9"/>
  <c r="H21" i="9"/>
  <c r="H22" i="9"/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4" i="7"/>
  <c r="D5" i="7"/>
  <c r="D10" i="7"/>
  <c r="D7" i="7"/>
  <c r="D8" i="7"/>
  <c r="D9" i="7"/>
  <c r="D11" i="7"/>
  <c r="D12" i="7"/>
  <c r="D13" i="7"/>
  <c r="D14" i="7"/>
  <c r="D15" i="7"/>
  <c r="D16" i="7"/>
  <c r="D17" i="7"/>
  <c r="D18" i="7"/>
  <c r="D19" i="7"/>
  <c r="D20" i="7"/>
  <c r="D21" i="7"/>
  <c r="D22" i="7"/>
  <c r="F4" i="7"/>
  <c r="D4" i="7"/>
  <c r="H8" i="7" l="1"/>
  <c r="H18" i="7"/>
  <c r="H14" i="7"/>
  <c r="H21" i="7"/>
  <c r="H20" i="7"/>
  <c r="H19" i="7"/>
  <c r="H17" i="7"/>
  <c r="H16" i="7"/>
  <c r="H15" i="7"/>
  <c r="H13" i="7"/>
  <c r="H12" i="7"/>
  <c r="H11" i="7"/>
  <c r="H9" i="7"/>
  <c r="H7" i="7"/>
  <c r="H5" i="7"/>
  <c r="H4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36" i="7" l="1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4" i="7" l="1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27" i="7" l="1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5" i="2" l="1"/>
  <c r="H6" i="2"/>
  <c r="H10" i="2"/>
  <c r="H12" i="2"/>
  <c r="H14" i="2"/>
  <c r="H16" i="2"/>
  <c r="H20" i="2"/>
  <c r="H22" i="2"/>
  <c r="H21" i="2"/>
  <c r="H19" i="2"/>
  <c r="H17" i="2"/>
  <c r="H15" i="2"/>
  <c r="H13" i="2"/>
  <c r="H11" i="2"/>
  <c r="H9" i="2"/>
  <c r="H7" i="2"/>
  <c r="H79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12" i="6" l="1"/>
  <c r="H22" i="6"/>
  <c r="H7" i="6"/>
  <c r="H14" i="6"/>
  <c r="H8" i="6"/>
  <c r="H13" i="6"/>
  <c r="H6" i="6"/>
  <c r="H21" i="6"/>
  <c r="H20" i="6"/>
  <c r="H19" i="6"/>
  <c r="H18" i="6"/>
  <c r="H17" i="6"/>
  <c r="H16" i="6"/>
  <c r="H15" i="6"/>
  <c r="H11" i="6"/>
  <c r="H9" i="6"/>
  <c r="H18" i="2"/>
  <c r="H8" i="2"/>
  <c r="H10" i="6"/>
  <c r="F22" i="3"/>
  <c r="H111" i="3"/>
  <c r="H22" i="3" s="1"/>
</calcChain>
</file>

<file path=xl/sharedStrings.xml><?xml version="1.0" encoding="utf-8"?>
<sst xmlns="http://schemas.openxmlformats.org/spreadsheetml/2006/main" count="3571" uniqueCount="135">
  <si>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</si>
  <si>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</si>
  <si>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</si>
  <si>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</si>
  <si>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</si>
  <si>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</si>
  <si>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</si>
  <si>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</si>
  <si>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</si>
  <si>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Kitos komunalinės biologiškai skaidžios atliekos</t>
  </si>
  <si>
    <t>7.</t>
  </si>
  <si>
    <t>8.</t>
  </si>
  <si>
    <t>Plastikų, įskaitant pakuotes, atliekos</t>
  </si>
  <si>
    <t>9.</t>
  </si>
  <si>
    <t>Kombinuotų pakuočių atliekos</t>
  </si>
  <si>
    <t>10.</t>
  </si>
  <si>
    <t>Metalų, įskaitant pakuotes, atliekos</t>
  </si>
  <si>
    <t>11.</t>
  </si>
  <si>
    <t>Stiklo, įskaitant pakuotes, atliekos</t>
  </si>
  <si>
    <t>12.</t>
  </si>
  <si>
    <t>13.</t>
  </si>
  <si>
    <t>14.</t>
  </si>
  <si>
    <t>15.</t>
  </si>
  <si>
    <t>16.</t>
  </si>
  <si>
    <t>17.</t>
  </si>
  <si>
    <t>Eil. Nr.</t>
  </si>
  <si>
    <t>Atskirtos komunalinių atliekų rūšys</t>
  </si>
  <si>
    <t>procentais, %</t>
  </si>
  <si>
    <t>Biologiškai skaidžios maisto ir virtuvės atliekos</t>
  </si>
  <si>
    <t>Tekstilės atliekos</t>
  </si>
  <si>
    <t>Visos komunalinės biologiškai skaidžios atliekos**</t>
  </si>
  <si>
    <t>PET pakuočių atliekos</t>
  </si>
  <si>
    <t>Inertinės atliekos (keramika, betonas, akmenys ir panašiai)</t>
  </si>
  <si>
    <t>Kitos atsitiktinai į regioninį nepavojingųjų atliekų sąvartyną patekusios, į MBA, MA įrenginį priimtos nepavojingosios atliekos</t>
  </si>
  <si>
    <t>Atsitiktinai į regioninį nepavojingųjų atliekų sąvartyną patekusios, į MBA, MA įrenginį priimtos elektros ir elektroninės įrangos atliekos</t>
  </si>
  <si>
    <t>Atsitiktinai į regioninį nepavojingųjų atliekų sąvartyną patekusios, į MBA, MA įrenginį priimtos baterijų ir akumuliatorių atliekos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</si>
  <si>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</si>
  <si>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</si>
  <si>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</si>
  <si>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</si>
  <si>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</si>
  <si>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NR.</t>
  </si>
  <si>
    <t xml:space="preserve">RUDUO </t>
  </si>
  <si>
    <t>KALVARIJOS SAVIVALDYBĖS</t>
  </si>
  <si>
    <t>MARIJAMPOLĖS SAVIVALDYBĖ</t>
  </si>
  <si>
    <t>RUDUO</t>
  </si>
  <si>
    <t>PAVASARIS</t>
  </si>
  <si>
    <t>VASARA</t>
  </si>
  <si>
    <t>ND</t>
  </si>
  <si>
    <t>ŽIEMA</t>
  </si>
  <si>
    <t>BENDRAS</t>
  </si>
  <si>
    <t>TAURAGĖS RAJONO SAVIVALDYBĖS</t>
  </si>
  <si>
    <t>JURBARKO RAJONO SAVIVALDYBĖS</t>
  </si>
  <si>
    <t>ŠILALĖS RAJONO SAVIVALDYBĖS</t>
  </si>
  <si>
    <t>PAGĖGIŲ SAVIVALDYBĖS</t>
  </si>
  <si>
    <t>TAURAGĖS RATC</t>
  </si>
  <si>
    <t>Kauno miesto savivaldybė</t>
  </si>
  <si>
    <t>Kauno rajono savivaldybė</t>
  </si>
  <si>
    <t>Kaišiadorių rajono savivaldybė</t>
  </si>
  <si>
    <t>Jonavos rajono savivaldybė</t>
  </si>
  <si>
    <t>Raseinių rajono savivaldybė</t>
  </si>
  <si>
    <t>Kėdainių rajono savivaldybė</t>
  </si>
  <si>
    <t>Klaipėdos miesto savivaldybė</t>
  </si>
  <si>
    <t>Klaipėdos rajono savivaldybė</t>
  </si>
  <si>
    <t>Kretingos rajono savivaldybė</t>
  </si>
  <si>
    <t>Neringos miesto savivaldybė</t>
  </si>
  <si>
    <t>Palangos miesto savivaldybė</t>
  </si>
  <si>
    <t>Skuodo rajono savivaldybė</t>
  </si>
  <si>
    <t>Šilutės rajono savivaldybė</t>
  </si>
  <si>
    <t>Akmenės rajono savivaldybė</t>
  </si>
  <si>
    <t>Joniškio rajono savivaldybė</t>
  </si>
  <si>
    <t>Kelmės rajono savivaldybė</t>
  </si>
  <si>
    <t>Pakruojo rajono savivaldybė</t>
  </si>
  <si>
    <t>Radviliškio rajono savivaldybė</t>
  </si>
  <si>
    <t>Šiaulių rajono savivaldybė</t>
  </si>
  <si>
    <t>Šiaulių miesto savivaldybė</t>
  </si>
  <si>
    <t>Panevėžio miesto savivaldybė</t>
  </si>
  <si>
    <t>Panevėžio rajono savivaldybė</t>
  </si>
  <si>
    <t>Pasvalio rajono savivaldybė</t>
  </si>
  <si>
    <t>Rokiškio rajono savivaldybė</t>
  </si>
  <si>
    <t>Kupiškio rajono savivaldybė</t>
  </si>
  <si>
    <t>Biržų rajono savivaldybė</t>
  </si>
  <si>
    <t>Alytaus miesto savivaldybė</t>
  </si>
  <si>
    <t>Alytaus rajono savivaldybė</t>
  </si>
  <si>
    <t>Birštono savivaldybė</t>
  </si>
  <si>
    <t>Druskininkų savivaldybė</t>
  </si>
  <si>
    <t>Lazdijų rajono savivaldybė</t>
  </si>
  <si>
    <t>Prienų rajono savivaldybė</t>
  </si>
  <si>
    <t>Anykščių rajono savivaldybė</t>
  </si>
  <si>
    <t>Molėtų rajono savivaldybė</t>
  </si>
  <si>
    <t>Utenos rajono savivaldybė</t>
  </si>
  <si>
    <t>Ignalinos rajono savivaldybė</t>
  </si>
  <si>
    <t>Zarasų rajono savivaldybė</t>
  </si>
  <si>
    <t>Visagino savivaldybė</t>
  </si>
  <si>
    <t>Mažeikių rajono savivaldybė</t>
  </si>
  <si>
    <t>Plungės rajono savivaldybė</t>
  </si>
  <si>
    <t>Rietavo savivaldybė</t>
  </si>
  <si>
    <t>Telšių rajono savivaldybė</t>
  </si>
  <si>
    <t>Varėnos rajono savivaldybė</t>
  </si>
  <si>
    <t>Elektrėnų savivaldybė</t>
  </si>
  <si>
    <t>Šalčininkų rajono savivaldybė</t>
  </si>
  <si>
    <t xml:space="preserve"> </t>
  </si>
  <si>
    <t>Širvintų rajono savivaldybė</t>
  </si>
  <si>
    <t>Švenčionių rajono savivaldybė</t>
  </si>
  <si>
    <t>Trakų rajono savivaldybė</t>
  </si>
  <si>
    <r>
      <rPr>
        <b/>
        <u/>
        <sz val="11"/>
        <color theme="1"/>
        <rFont val="Calibri"/>
        <family val="2"/>
        <charset val="186"/>
        <scheme val="minor"/>
      </rPr>
      <t xml:space="preserve">Ukmergės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</si>
  <si>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t>Vilniaus apskritis</t>
  </si>
  <si>
    <t>Kauno apskritis</t>
  </si>
  <si>
    <t>Klaipėdos apskritis</t>
  </si>
  <si>
    <t>Panevėžio apskritis</t>
  </si>
  <si>
    <t>Šiaulių apskritis</t>
  </si>
  <si>
    <t>Marijampolės apskritis</t>
  </si>
  <si>
    <t>Alytaus apskritis</t>
  </si>
  <si>
    <t>Tauragės apskritis</t>
  </si>
  <si>
    <t>Utenos apskritis</t>
  </si>
  <si>
    <t>Telšių apskritis</t>
  </si>
  <si>
    <t>Vidurkis</t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</si>
  <si>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</si>
  <si>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t>Komunalinių atliekų kiekis, %</t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</si>
  <si>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miesto savivaldybė</t>
    </r>
  </si>
  <si>
    <t>Kauno regionas</t>
  </si>
  <si>
    <t>Vilniaus regionas</t>
  </si>
  <si>
    <t>Panevėžio regionas</t>
  </si>
  <si>
    <t>Šiaulių regionas</t>
  </si>
  <si>
    <t>*ND - duomenys nepateikti</t>
  </si>
  <si>
    <t>ND*</t>
  </si>
  <si>
    <t>Marijampolės regionas</t>
  </si>
  <si>
    <t>KAZLŲ RUDOS SAVIVALDYBĖ</t>
  </si>
  <si>
    <t>ŠAKIŲ RAJONO SAVIVALDYBĖ</t>
  </si>
  <si>
    <t xml:space="preserve"> VILKAVIŠKIO RAJONO SAVIVALDYBĖ</t>
  </si>
  <si>
    <t>Alytaus regionas</t>
  </si>
  <si>
    <t>Utenos regionas</t>
  </si>
  <si>
    <t>Telšių regionas</t>
  </si>
  <si>
    <t>Visos komunalinės biologiškai skaidžios atliekos</t>
  </si>
  <si>
    <t>Kitos komunalinės atliekos (pavyzdžiui, higienos atliekos, avalynė, guma)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</si>
</sst>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18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Fill="1" applyBorder="1"/>
    <xf numFmtId="2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Font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2" fontId="0" fillId="0" borderId="1" xfId="0" applyNumberFormat="1" applyFont="1" applyBorder="1"/>
    <xf numFmtId="2" fontId="0" fillId="2" borderId="1" xfId="0" applyNumberFormat="1" applyFont="1" applyFill="1" applyBorder="1"/>
    <xf numFmtId="0" fontId="0" fillId="4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164" fontId="0" fillId="0" borderId="0" xfId="0" applyNumberFormat="1"/>
    <xf numFmtId="0" fontId="1" fillId="0" borderId="0" xfId="0" applyFont="1" applyFill="1" applyBorder="1" applyAlignment="1">
      <alignment horizontal="center"/>
    </xf>
    <xf numFmtId="2" fontId="0" fillId="2" borderId="1" xfId="0" applyNumberFormat="1" applyFill="1" applyBorder="1"/>
    <xf numFmtId="2" fontId="0" fillId="3" borderId="1" xfId="0" applyNumberFormat="1" applyFill="1" applyBorder="1"/>
    <xf numFmtId="164" fontId="0" fillId="0" borderId="1" xfId="0" applyNumberFormat="1" applyFill="1" applyBorder="1"/>
    <xf numFmtId="0" fontId="0" fillId="0" borderId="0" xfId="0" quotePrefix="1"/>
    <xf numFmtId="164" fontId="0" fillId="0" borderId="0" xfId="0" applyNumberFormat="1" applyFill="1" applyBorder="1" applyAlignment="1"/>
    <xf numFmtId="2" fontId="0" fillId="0" borderId="0" xfId="0" applyNumberFormat="1"/>
    <xf numFmtId="165" fontId="0" fillId="0" borderId="1" xfId="0" applyNumberFormat="1" applyBorder="1"/>
    <xf numFmtId="165" fontId="0" fillId="2" borderId="1" xfId="0" applyNumberFormat="1" applyFill="1" applyBorder="1"/>
    <xf numFmtId="164" fontId="0" fillId="0" borderId="1" xfId="0" applyNumberFormat="1" applyFont="1" applyFill="1" applyBorder="1"/>
    <xf numFmtId="0" fontId="0" fillId="0" borderId="1" xfId="0" applyFill="1" applyBorder="1"/>
    <xf numFmtId="2" fontId="0" fillId="0" borderId="1" xfId="0" applyNumberFormat="1" applyFont="1" applyFill="1" applyBorder="1"/>
    <xf numFmtId="165" fontId="0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/>
    <xf numFmtId="166" fontId="0" fillId="2" borderId="1" xfId="0" applyNumberFormat="1" applyFill="1" applyBorder="1"/>
    <xf numFmtId="2" fontId="0" fillId="0" borderId="1" xfId="0" applyNumberFormat="1" applyFill="1" applyBorder="1"/>
    <xf numFmtId="0" fontId="1" fillId="5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 wrapText="1"/>
    </xf>
    <xf numFmtId="0" fontId="0" fillId="5" borderId="6" xfId="0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5" borderId="9" xfId="0" applyFill="1" applyBorder="1"/>
    <xf numFmtId="0" fontId="0" fillId="3" borderId="9" xfId="0" applyFill="1" applyBorder="1"/>
    <xf numFmtId="2" fontId="0" fillId="5" borderId="12" xfId="0" applyNumberFormat="1" applyFill="1" applyBorder="1"/>
    <xf numFmtId="0" fontId="1" fillId="3" borderId="2" xfId="0" applyFont="1" applyFill="1" applyBorder="1"/>
    <xf numFmtId="0" fontId="1" fillId="3" borderId="2" xfId="0" applyFont="1" applyFill="1" applyBorder="1" applyAlignment="1"/>
    <xf numFmtId="2" fontId="0" fillId="5" borderId="2" xfId="0" applyNumberFormat="1" applyFill="1" applyBorder="1"/>
    <xf numFmtId="0" fontId="0" fillId="0" borderId="0" xfId="0" applyAlignment="1">
      <alignment horizontal="center"/>
    </xf>
    <xf numFmtId="2" fontId="0" fillId="5" borderId="10" xfId="0" applyNumberFormat="1" applyFill="1" applyBorder="1"/>
    <xf numFmtId="2" fontId="0" fillId="3" borderId="10" xfId="0" applyNumberFormat="1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165" fontId="0" fillId="3" borderId="12" xfId="0" applyNumberFormat="1" applyFill="1" applyBorder="1"/>
    <xf numFmtId="2" fontId="0" fillId="5" borderId="17" xfId="0" applyNumberFormat="1" applyFill="1" applyBorder="1"/>
    <xf numFmtId="164" fontId="0" fillId="5" borderId="1" xfId="0" applyNumberFormat="1" applyFill="1" applyBorder="1" applyAlignment="1">
      <alignment vertical="center" wrapText="1"/>
    </xf>
    <xf numFmtId="164" fontId="0" fillId="5" borderId="17" xfId="0" applyNumberFormat="1" applyFill="1" applyBorder="1" applyAlignment="1">
      <alignment vertical="center" wrapText="1"/>
    </xf>
    <xf numFmtId="164" fontId="0" fillId="5" borderId="2" xfId="0" applyNumberFormat="1" applyFill="1" applyBorder="1" applyAlignment="1">
      <alignment vertical="center" wrapText="1"/>
    </xf>
    <xf numFmtId="165" fontId="0" fillId="3" borderId="11" xfId="0" applyNumberFormat="1" applyFill="1" applyBorder="1"/>
    <xf numFmtId="165" fontId="0" fillId="3" borderId="13" xfId="0" applyNumberFormat="1" applyFill="1" applyBorder="1"/>
    <xf numFmtId="165" fontId="0" fillId="3" borderId="1" xfId="0" applyNumberFormat="1" applyFill="1" applyBorder="1"/>
    <xf numFmtId="164" fontId="10" fillId="3" borderId="1" xfId="0" applyNumberFormat="1" applyFont="1" applyFill="1" applyBorder="1"/>
    <xf numFmtId="0" fontId="0" fillId="0" borderId="1" xfId="0" applyFont="1" applyFill="1" applyBorder="1"/>
    <xf numFmtId="2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vertical="center" wrapText="1"/>
    </xf>
    <xf numFmtId="0" fontId="9" fillId="3" borderId="15" xfId="0" applyFont="1" applyFill="1" applyBorder="1" applyAlignment="1"/>
    <xf numFmtId="2" fontId="9" fillId="5" borderId="13" xfId="0" applyNumberFormat="1" applyFont="1" applyFill="1" applyBorder="1"/>
    <xf numFmtId="2" fontId="9" fillId="5" borderId="10" xfId="0" applyNumberFormat="1" applyFont="1" applyFill="1" applyBorder="1"/>
    <xf numFmtId="2" fontId="0" fillId="5" borderId="16" xfId="0" applyNumberFormat="1" applyFill="1" applyBorder="1"/>
    <xf numFmtId="2" fontId="0" fillId="5" borderId="20" xfId="0" applyNumberFormat="1" applyFill="1" applyBorder="1"/>
    <xf numFmtId="2" fontId="0" fillId="5" borderId="21" xfId="0" applyNumberFormat="1" applyFill="1" applyBorder="1"/>
    <xf numFmtId="2" fontId="0" fillId="5" borderId="22" xfId="0" applyNumberFormat="1" applyFill="1" applyBorder="1"/>
    <xf numFmtId="164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/>
    </xf>
    <xf numFmtId="2" fontId="1" fillId="3" borderId="16" xfId="0" applyNumberFormat="1" applyFont="1" applyFill="1" applyBorder="1" applyAlignment="1">
      <alignment vertical="center"/>
    </xf>
    <xf numFmtId="2" fontId="9" fillId="3" borderId="10" xfId="0" applyNumberFormat="1" applyFont="1" applyFill="1" applyBorder="1" applyAlignment="1">
      <alignment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3">
    <cellStyle name="Excel Built-in Normal" xfId="1"/>
    <cellStyle name="Įprastas" xfId="0" builtinId="0"/>
    <cellStyle name="Įprasta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tabSelected="1" zoomScale="80" zoomScaleNormal="80" workbookViewId="0">
      <selection activeCell="I34" sqref="I34"/>
    </sheetView>
  </sheetViews>
  <sheetFormatPr defaultRowHeight="15" x14ac:dyDescent="0.25"/>
  <cols>
    <col min="2" max="2" width="6.85546875" customWidth="1"/>
    <col min="3" max="3" width="79.42578125" customWidth="1"/>
    <col min="4" max="4" width="16" customWidth="1"/>
    <col min="5" max="5" width="14.5703125" customWidth="1"/>
    <col min="6" max="6" width="18" customWidth="1"/>
    <col min="7" max="7" width="17.5703125" customWidth="1"/>
    <col min="8" max="8" width="15.140625" customWidth="1"/>
    <col min="9" max="9" width="22" customWidth="1"/>
    <col min="10" max="10" width="15.85546875" customWidth="1"/>
    <col min="11" max="11" width="17.140625" customWidth="1"/>
    <col min="12" max="12" width="15.85546875" customWidth="1"/>
    <col min="13" max="13" width="14.42578125" customWidth="1"/>
    <col min="14" max="14" width="13.28515625" customWidth="1"/>
    <col min="17" max="17" width="14.5703125" customWidth="1"/>
  </cols>
  <sheetData>
    <row r="1" spans="2:14" ht="15.75" thickBot="1" x14ac:dyDescent="0.3">
      <c r="N1" s="33"/>
    </row>
    <row r="2" spans="2:14" ht="15.75" thickBot="1" x14ac:dyDescent="0.3">
      <c r="B2" s="101">
        <v>2017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2:14" ht="18.75" x14ac:dyDescent="0.3">
      <c r="B3" s="104" t="s">
        <v>41</v>
      </c>
      <c r="C3" s="106" t="s">
        <v>26</v>
      </c>
      <c r="D3" s="62" t="s">
        <v>106</v>
      </c>
      <c r="E3" s="62" t="s">
        <v>107</v>
      </c>
      <c r="F3" s="63" t="s">
        <v>108</v>
      </c>
      <c r="G3" s="63" t="s">
        <v>109</v>
      </c>
      <c r="H3" s="63" t="s">
        <v>110</v>
      </c>
      <c r="I3" s="63" t="s">
        <v>111</v>
      </c>
      <c r="J3" s="63" t="s">
        <v>112</v>
      </c>
      <c r="K3" s="63" t="s">
        <v>113</v>
      </c>
      <c r="L3" s="63" t="s">
        <v>114</v>
      </c>
      <c r="M3" s="63" t="s">
        <v>115</v>
      </c>
      <c r="N3" s="89" t="s">
        <v>116</v>
      </c>
    </row>
    <row r="4" spans="2:14" x14ac:dyDescent="0.25">
      <c r="B4" s="105"/>
      <c r="C4" s="107"/>
      <c r="D4" s="108" t="s">
        <v>118</v>
      </c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2:14" ht="17.25" customHeight="1" x14ac:dyDescent="0.3">
      <c r="B5" s="84" t="s">
        <v>0</v>
      </c>
      <c r="C5" s="72" t="s">
        <v>1</v>
      </c>
      <c r="D5" s="50">
        <v>12.234489078349966</v>
      </c>
      <c r="E5" s="50">
        <v>6.370126851851853</v>
      </c>
      <c r="F5" s="50">
        <v>11.590714285714286</v>
      </c>
      <c r="G5" s="50">
        <v>8.6661600221483948</v>
      </c>
      <c r="H5" s="50">
        <v>6.1429661715563411</v>
      </c>
      <c r="I5" s="50">
        <v>2.5912990196078427</v>
      </c>
      <c r="J5" s="50">
        <v>3.651750367472967</v>
      </c>
      <c r="K5" s="50">
        <v>3.270833333333333</v>
      </c>
      <c r="L5" s="50">
        <v>4.5702419249967177</v>
      </c>
      <c r="M5" s="92">
        <v>6.7633560801601096</v>
      </c>
      <c r="N5" s="91">
        <f>AVERAGE(D5:M5)</f>
        <v>6.5851937135191818</v>
      </c>
    </row>
    <row r="6" spans="2:14" ht="17.25" customHeight="1" x14ac:dyDescent="0.3">
      <c r="B6" s="84" t="s">
        <v>2</v>
      </c>
      <c r="C6" s="72" t="s">
        <v>3</v>
      </c>
      <c r="D6" s="50">
        <v>5.0033680891241374</v>
      </c>
      <c r="E6" s="50">
        <v>3.6168055555555552</v>
      </c>
      <c r="F6" s="50">
        <v>3.7217857142857138</v>
      </c>
      <c r="G6" s="50">
        <v>7.4669061461794026</v>
      </c>
      <c r="H6" s="50">
        <v>3.6591239065801755</v>
      </c>
      <c r="I6" s="50">
        <v>3.5368872549019605</v>
      </c>
      <c r="J6" s="50">
        <v>2.6889866266750695</v>
      </c>
      <c r="K6" s="50">
        <v>4.8125</v>
      </c>
      <c r="L6" s="50">
        <v>2.9251082829445121</v>
      </c>
      <c r="M6" s="92">
        <v>4.8173035449930257</v>
      </c>
      <c r="N6" s="91">
        <f t="shared" ref="N6:N23" si="0">AVERAGE(D6:M6)</f>
        <v>4.224877512123955</v>
      </c>
    </row>
    <row r="7" spans="2:14" ht="16.5" customHeight="1" x14ac:dyDescent="0.3">
      <c r="B7" s="84" t="s">
        <v>4</v>
      </c>
      <c r="C7" s="72" t="s">
        <v>5</v>
      </c>
      <c r="D7" s="50">
        <v>0.65150201612903225</v>
      </c>
      <c r="E7" s="50">
        <v>0.55678194444444451</v>
      </c>
      <c r="F7" s="50">
        <v>1.1475</v>
      </c>
      <c r="G7" s="50">
        <v>0.83675941306755264</v>
      </c>
      <c r="H7" s="50">
        <v>1.4882023748095727</v>
      </c>
      <c r="I7" s="50">
        <v>1.2249999999999999</v>
      </c>
      <c r="J7" s="50">
        <v>1.9164685176396137</v>
      </c>
      <c r="K7" s="50">
        <v>0.29166666666666669</v>
      </c>
      <c r="L7" s="50">
        <v>0.39852729321892444</v>
      </c>
      <c r="M7" s="92">
        <v>1.5775950822395177</v>
      </c>
      <c r="N7" s="91">
        <f t="shared" si="0"/>
        <v>1.0090003308215323</v>
      </c>
    </row>
    <row r="8" spans="2:14" ht="18" customHeight="1" x14ac:dyDescent="0.3">
      <c r="B8" s="84" t="s">
        <v>6</v>
      </c>
      <c r="C8" s="72" t="s">
        <v>28</v>
      </c>
      <c r="D8" s="50">
        <v>14.77295859046867</v>
      </c>
      <c r="E8" s="50">
        <v>5.595152777777777</v>
      </c>
      <c r="F8" s="50">
        <v>9.1417857142857137</v>
      </c>
      <c r="G8" s="50">
        <v>26.138161683277961</v>
      </c>
      <c r="H8" s="50">
        <v>19.531176458302618</v>
      </c>
      <c r="I8" s="50">
        <v>1.517156862745098</v>
      </c>
      <c r="J8" s="50">
        <v>18.10389531629021</v>
      </c>
      <c r="K8" s="50">
        <v>8.4166666666666661</v>
      </c>
      <c r="L8" s="50">
        <v>18.223289524944306</v>
      </c>
      <c r="M8" s="92">
        <v>11.647399331941031</v>
      </c>
      <c r="N8" s="91">
        <f t="shared" si="0"/>
        <v>13.308764292670006</v>
      </c>
    </row>
    <row r="9" spans="2:14" ht="19.5" customHeight="1" x14ac:dyDescent="0.3">
      <c r="B9" s="84" t="s">
        <v>7</v>
      </c>
      <c r="C9" s="72" t="s">
        <v>29</v>
      </c>
      <c r="D9" s="50">
        <v>8.173858518273839</v>
      </c>
      <c r="E9" s="50">
        <v>3.1492592592592596</v>
      </c>
      <c r="F9" s="50">
        <v>6.1485714285714286</v>
      </c>
      <c r="G9" s="50">
        <v>8.6101882613510519</v>
      </c>
      <c r="H9" s="50">
        <v>8.4914628052975569</v>
      </c>
      <c r="I9" s="50">
        <v>9.4292892156862731</v>
      </c>
      <c r="J9" s="50">
        <v>8.7161880511500716</v>
      </c>
      <c r="K9" s="50">
        <v>9.0416666666666643</v>
      </c>
      <c r="L9" s="50">
        <v>7.9692521798688718</v>
      </c>
      <c r="M9" s="92">
        <v>8.330047270633365</v>
      </c>
      <c r="N9" s="91">
        <f t="shared" si="0"/>
        <v>7.8059783656758386</v>
      </c>
    </row>
    <row r="10" spans="2:14" ht="21" customHeight="1" x14ac:dyDescent="0.3">
      <c r="B10" s="85" t="s">
        <v>8</v>
      </c>
      <c r="C10" s="73" t="s">
        <v>9</v>
      </c>
      <c r="D10" s="71">
        <v>9.7592599828486932</v>
      </c>
      <c r="E10" s="71">
        <v>34.16304431210812</v>
      </c>
      <c r="F10" s="71">
        <v>0</v>
      </c>
      <c r="G10" s="71">
        <v>1.4266666666666667</v>
      </c>
      <c r="H10" s="71">
        <v>0.25574352548036761</v>
      </c>
      <c r="I10" s="71">
        <v>52.783823529411762</v>
      </c>
      <c r="J10" s="71">
        <v>0.35674735010283187</v>
      </c>
      <c r="K10" s="71">
        <v>6.1041666666666679</v>
      </c>
      <c r="L10" s="71">
        <v>37.455851036077284</v>
      </c>
      <c r="M10" s="93">
        <v>21.208747895945816</v>
      </c>
      <c r="N10" s="91">
        <f t="shared" si="0"/>
        <v>16.351405096530819</v>
      </c>
    </row>
    <row r="11" spans="2:14" ht="25.5" customHeight="1" x14ac:dyDescent="0.25">
      <c r="B11" s="100" t="s">
        <v>10</v>
      </c>
      <c r="C11" s="96" t="s">
        <v>133</v>
      </c>
      <c r="D11" s="97">
        <v>50.594811275194346</v>
      </c>
      <c r="E11" s="97">
        <v>53.451170700997011</v>
      </c>
      <c r="F11" s="97">
        <v>31.750357142857144</v>
      </c>
      <c r="G11" s="97">
        <v>53.14484219269103</v>
      </c>
      <c r="H11" s="97">
        <v>39.401264527740921</v>
      </c>
      <c r="I11" s="97">
        <v>70.989705882352936</v>
      </c>
      <c r="J11" s="97">
        <v>35.433321943616484</v>
      </c>
      <c r="K11" s="97">
        <v>31.9375</v>
      </c>
      <c r="L11" s="97">
        <v>71.54227024205062</v>
      </c>
      <c r="M11" s="98">
        <v>54.344449205912859</v>
      </c>
      <c r="N11" s="99">
        <f>AVERAGE(D11:M11)</f>
        <v>49.258969311341332</v>
      </c>
    </row>
    <row r="12" spans="2:14" ht="17.25" customHeight="1" x14ac:dyDescent="0.3">
      <c r="B12" s="86" t="s">
        <v>11</v>
      </c>
      <c r="C12" s="74" t="s">
        <v>12</v>
      </c>
      <c r="D12" s="64">
        <v>12.855079914485156</v>
      </c>
      <c r="E12" s="64">
        <v>20.295969226579519</v>
      </c>
      <c r="F12" s="64">
        <v>20.626785714285713</v>
      </c>
      <c r="G12" s="64">
        <v>6.7279166666666672</v>
      </c>
      <c r="H12" s="64">
        <v>26.475758808786672</v>
      </c>
      <c r="I12" s="64">
        <v>8.2137254901960759</v>
      </c>
      <c r="J12" s="64">
        <v>5.9540365597437992</v>
      </c>
      <c r="K12" s="64">
        <v>10.125</v>
      </c>
      <c r="L12" s="64">
        <v>8.4486342207265999</v>
      </c>
      <c r="M12" s="94">
        <v>7.0026206090042198</v>
      </c>
      <c r="N12" s="91">
        <f t="shared" si="0"/>
        <v>12.672552721047444</v>
      </c>
    </row>
    <row r="13" spans="2:14" ht="19.5" customHeight="1" x14ac:dyDescent="0.3">
      <c r="B13" s="84" t="s">
        <v>13</v>
      </c>
      <c r="C13" s="72" t="s">
        <v>31</v>
      </c>
      <c r="D13" s="50">
        <v>0.51468974461918005</v>
      </c>
      <c r="E13" s="50">
        <v>0.55071108387799572</v>
      </c>
      <c r="F13" s="50">
        <v>0.59035714285714291</v>
      </c>
      <c r="G13" s="50">
        <v>0.39291666666666669</v>
      </c>
      <c r="H13" s="50">
        <v>0.21011904761904754</v>
      </c>
      <c r="I13" s="50">
        <v>0.3150735294117647</v>
      </c>
      <c r="J13" s="50">
        <v>0.70097543302339616</v>
      </c>
      <c r="K13" s="50">
        <v>0.60416666666666674</v>
      </c>
      <c r="L13" s="50">
        <v>1.1664963059308624</v>
      </c>
      <c r="M13" s="92">
        <v>0.55193719115867801</v>
      </c>
      <c r="N13" s="91">
        <f t="shared" si="0"/>
        <v>0.55974428118314012</v>
      </c>
    </row>
    <row r="14" spans="2:14" ht="21" customHeight="1" x14ac:dyDescent="0.3">
      <c r="B14" s="84" t="s">
        <v>15</v>
      </c>
      <c r="C14" s="72" t="s">
        <v>14</v>
      </c>
      <c r="D14" s="50">
        <v>1.4687500000000001E-2</v>
      </c>
      <c r="E14" s="50">
        <v>0.75125380556788357</v>
      </c>
      <c r="F14" s="50">
        <v>0.69892857142857145</v>
      </c>
      <c r="G14" s="50">
        <v>1.1428709856035437</v>
      </c>
      <c r="H14" s="50">
        <v>0.50727318295739343</v>
      </c>
      <c r="I14" s="50">
        <v>0.41299019607843135</v>
      </c>
      <c r="J14" s="50">
        <v>0.27353305655672361</v>
      </c>
      <c r="K14" s="50">
        <v>0.25</v>
      </c>
      <c r="L14" s="50">
        <v>2.2383281807988427</v>
      </c>
      <c r="M14" s="92">
        <v>2.1379780950223797</v>
      </c>
      <c r="N14" s="91">
        <f t="shared" si="0"/>
        <v>0.84278435740137714</v>
      </c>
    </row>
    <row r="15" spans="2:14" ht="21" customHeight="1" x14ac:dyDescent="0.3">
      <c r="B15" s="84" t="s">
        <v>17</v>
      </c>
      <c r="C15" s="72" t="s">
        <v>16</v>
      </c>
      <c r="D15" s="50">
        <v>2.5322052857536725</v>
      </c>
      <c r="E15" s="50">
        <v>1.6328287309368188</v>
      </c>
      <c r="F15" s="50">
        <v>1.7032142857142858</v>
      </c>
      <c r="G15" s="50">
        <v>1.4381492248062016</v>
      </c>
      <c r="H15" s="50">
        <v>1.9326336060740086</v>
      </c>
      <c r="I15" s="50">
        <v>1.2072303921568626</v>
      </c>
      <c r="J15" s="50">
        <v>2.0677993961330978</v>
      </c>
      <c r="K15" s="50">
        <v>0.83333333333333326</v>
      </c>
      <c r="L15" s="50">
        <v>1.3594018508878301</v>
      </c>
      <c r="M15" s="92">
        <v>1.6593494443244559</v>
      </c>
      <c r="N15" s="91">
        <f t="shared" si="0"/>
        <v>1.6366145550120568</v>
      </c>
    </row>
    <row r="16" spans="2:14" ht="19.5" customHeight="1" x14ac:dyDescent="0.3">
      <c r="B16" s="84" t="s">
        <v>19</v>
      </c>
      <c r="C16" s="72" t="s">
        <v>18</v>
      </c>
      <c r="D16" s="50">
        <v>7.1833819786843982</v>
      </c>
      <c r="E16" s="50">
        <v>4.6560279139433547</v>
      </c>
      <c r="F16" s="50">
        <v>6.3746428571428568</v>
      </c>
      <c r="G16" s="50">
        <v>4.7802339424141751</v>
      </c>
      <c r="H16" s="50">
        <v>5.0421626615558504</v>
      </c>
      <c r="I16" s="50">
        <v>0.19374999999999998</v>
      </c>
      <c r="J16" s="50">
        <v>4.5653267752860858</v>
      </c>
      <c r="K16" s="50">
        <v>9.4375</v>
      </c>
      <c r="L16" s="50">
        <v>5.8008915866187944</v>
      </c>
      <c r="M16" s="92">
        <v>5.4690127224514482</v>
      </c>
      <c r="N16" s="91">
        <f t="shared" si="0"/>
        <v>5.3502930438096961</v>
      </c>
    </row>
    <row r="17" spans="2:14" ht="22.5" customHeight="1" x14ac:dyDescent="0.3">
      <c r="B17" s="84" t="s">
        <v>20</v>
      </c>
      <c r="C17" s="72" t="s">
        <v>32</v>
      </c>
      <c r="D17" s="50">
        <v>5.9425314492854806</v>
      </c>
      <c r="E17" s="50">
        <v>3.1194444444444449</v>
      </c>
      <c r="F17" s="50">
        <v>26.068214285714284</v>
      </c>
      <c r="G17" s="50">
        <v>10.807408637873753</v>
      </c>
      <c r="H17" s="50">
        <v>17.820728463315152</v>
      </c>
      <c r="I17" s="50">
        <v>9.0775735294117634</v>
      </c>
      <c r="J17" s="50">
        <v>12.658086761302814</v>
      </c>
      <c r="K17" s="50">
        <v>14.937500000000002</v>
      </c>
      <c r="L17" s="50">
        <v>3.508436039749002</v>
      </c>
      <c r="M17" s="92">
        <v>8.0992183351305584</v>
      </c>
      <c r="N17" s="91">
        <f t="shared" si="0"/>
        <v>11.203914194622724</v>
      </c>
    </row>
    <row r="18" spans="2:14" ht="26.25" customHeight="1" x14ac:dyDescent="0.3">
      <c r="B18" s="84" t="s">
        <v>21</v>
      </c>
      <c r="C18" s="72" t="s">
        <v>33</v>
      </c>
      <c r="D18" s="50">
        <v>11.872079278248632</v>
      </c>
      <c r="E18" s="50">
        <v>6.7744675925925932</v>
      </c>
      <c r="F18" s="50">
        <v>5.6871428571428577</v>
      </c>
      <c r="G18" s="50">
        <v>14.70153516057586</v>
      </c>
      <c r="H18" s="50">
        <v>0</v>
      </c>
      <c r="I18" s="50">
        <v>2.6357843137254897</v>
      </c>
      <c r="J18" s="50">
        <v>18.188627460254718</v>
      </c>
      <c r="K18" s="50">
        <v>11.979166666666668</v>
      </c>
      <c r="L18" s="50">
        <v>0.94739424608512957</v>
      </c>
      <c r="M18" s="92">
        <v>9.1611032851666465</v>
      </c>
      <c r="N18" s="91">
        <f t="shared" si="0"/>
        <v>8.1947300860458601</v>
      </c>
    </row>
    <row r="19" spans="2:14" ht="31.5" customHeight="1" x14ac:dyDescent="0.3">
      <c r="B19" s="84" t="s">
        <v>22</v>
      </c>
      <c r="C19" s="72" t="s">
        <v>34</v>
      </c>
      <c r="D19" s="50">
        <v>0.37843749999999998</v>
      </c>
      <c r="E19" s="50">
        <v>0.27671206427015255</v>
      </c>
      <c r="F19" s="50">
        <v>0.27500000000000002</v>
      </c>
      <c r="G19" s="50">
        <v>0.25291666666666668</v>
      </c>
      <c r="H19" s="50">
        <v>1.1904761904761904E-2</v>
      </c>
      <c r="I19" s="50">
        <v>0.25416666666666665</v>
      </c>
      <c r="J19" s="50">
        <v>0.86733411397345839</v>
      </c>
      <c r="K19" s="50">
        <v>0.60416666666666663</v>
      </c>
      <c r="L19" s="50">
        <v>0.46769955503967597</v>
      </c>
      <c r="M19" s="92">
        <v>0.85278113418372659</v>
      </c>
      <c r="N19" s="91">
        <f t="shared" si="0"/>
        <v>0.42411191293717748</v>
      </c>
    </row>
    <row r="20" spans="2:14" ht="29.25" customHeight="1" x14ac:dyDescent="0.3">
      <c r="B20" s="84" t="s">
        <v>23</v>
      </c>
      <c r="C20" s="72" t="s">
        <v>35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8.3055687391235575E-2</v>
      </c>
      <c r="K20" s="50">
        <v>6.25E-2</v>
      </c>
      <c r="L20" s="50">
        <v>0</v>
      </c>
      <c r="M20" s="92">
        <v>2.142586661692842E-2</v>
      </c>
      <c r="N20" s="91">
        <f>AVERAGE(D20:M20)</f>
        <v>1.66981554008164E-2</v>
      </c>
    </row>
    <row r="21" spans="2:14" ht="33.75" customHeight="1" x14ac:dyDescent="0.3">
      <c r="B21" s="84" t="s">
        <v>24</v>
      </c>
      <c r="C21" s="72" t="s">
        <v>36</v>
      </c>
      <c r="D21" s="50">
        <v>0</v>
      </c>
      <c r="E21" s="50">
        <v>1.5196078431372548</v>
      </c>
      <c r="F21" s="50">
        <v>6.1428571428571423E-2</v>
      </c>
      <c r="G21" s="50">
        <v>9.2547065337762996E-2</v>
      </c>
      <c r="H21" s="50">
        <v>0</v>
      </c>
      <c r="I21" s="50">
        <v>0.5083333333333333</v>
      </c>
      <c r="J21" s="50">
        <v>0.15424969964960428</v>
      </c>
      <c r="K21" s="50">
        <v>0.5</v>
      </c>
      <c r="L21" s="50">
        <v>0.2576384278607462</v>
      </c>
      <c r="M21" s="92">
        <v>2.1021365121084968E-3</v>
      </c>
      <c r="N21" s="91">
        <f t="shared" si="0"/>
        <v>0.30959070772593811</v>
      </c>
    </row>
    <row r="22" spans="2:14" ht="23.25" customHeight="1" x14ac:dyDescent="0.3">
      <c r="B22" s="84" t="s">
        <v>37</v>
      </c>
      <c r="C22" s="72" t="s">
        <v>134</v>
      </c>
      <c r="D22" s="50">
        <v>8.1102210737291376</v>
      </c>
      <c r="E22" s="50">
        <v>6.9717592592592608</v>
      </c>
      <c r="F22" s="50">
        <v>6.1635714285714283</v>
      </c>
      <c r="G22" s="50">
        <v>6.5206506090808416</v>
      </c>
      <c r="H22" s="50">
        <v>8.4307442257604794</v>
      </c>
      <c r="I22" s="50">
        <v>6.1916666666666664</v>
      </c>
      <c r="J22" s="50">
        <v>19.052581684497159</v>
      </c>
      <c r="K22" s="50">
        <v>18.729166666666664</v>
      </c>
      <c r="L22" s="50">
        <v>4.2611426775852221</v>
      </c>
      <c r="M22" s="92">
        <v>10.698021974515992</v>
      </c>
      <c r="N22" s="91">
        <f t="shared" si="0"/>
        <v>9.512952626633286</v>
      </c>
    </row>
    <row r="23" spans="2:14" ht="20.25" customHeight="1" thickBot="1" x14ac:dyDescent="0.35">
      <c r="B23" s="87" t="s">
        <v>39</v>
      </c>
      <c r="C23" s="88" t="s">
        <v>40</v>
      </c>
      <c r="D23" s="61">
        <v>99.997901785714291</v>
      </c>
      <c r="E23" s="61">
        <v>99.999993760377535</v>
      </c>
      <c r="F23" s="61">
        <v>99.999642857142859</v>
      </c>
      <c r="G23" s="61">
        <v>100.00198781838317</v>
      </c>
      <c r="H23" s="61">
        <v>100.00007142857143</v>
      </c>
      <c r="I23" s="61">
        <v>100</v>
      </c>
      <c r="J23" s="61">
        <v>100</v>
      </c>
      <c r="K23" s="61">
        <v>100</v>
      </c>
      <c r="L23" s="61">
        <v>99.998333333333335</v>
      </c>
      <c r="M23" s="95">
        <v>100</v>
      </c>
      <c r="N23" s="90">
        <f t="shared" si="0"/>
        <v>99.999793098352256</v>
      </c>
    </row>
    <row r="25" spans="2:14" x14ac:dyDescent="0.25">
      <c r="E25" s="26"/>
    </row>
    <row r="26" spans="2:14" x14ac:dyDescent="0.25">
      <c r="E26" s="26"/>
    </row>
    <row r="27" spans="2:14" x14ac:dyDescent="0.25">
      <c r="E27" s="26"/>
    </row>
    <row r="28" spans="2:14" x14ac:dyDescent="0.25">
      <c r="E28" s="26"/>
    </row>
    <row r="29" spans="2:14" x14ac:dyDescent="0.25">
      <c r="E29" s="26"/>
    </row>
    <row r="30" spans="2:14" x14ac:dyDescent="0.25">
      <c r="E30" s="26"/>
    </row>
    <row r="31" spans="2:14" x14ac:dyDescent="0.25">
      <c r="E31" s="26"/>
    </row>
    <row r="32" spans="2:14" x14ac:dyDescent="0.25">
      <c r="E32" s="26"/>
    </row>
    <row r="33" spans="5:5" x14ac:dyDescent="0.25">
      <c r="E33" s="26"/>
    </row>
    <row r="34" spans="5:5" x14ac:dyDescent="0.25">
      <c r="E34" s="26"/>
    </row>
    <row r="35" spans="5:5" x14ac:dyDescent="0.25">
      <c r="E35" s="26"/>
    </row>
    <row r="36" spans="5:5" x14ac:dyDescent="0.25">
      <c r="E36" s="26"/>
    </row>
    <row r="37" spans="5:5" x14ac:dyDescent="0.25">
      <c r="E37" s="26"/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  <row r="41" spans="5:5" x14ac:dyDescent="0.25">
      <c r="E41" s="26"/>
    </row>
    <row r="42" spans="5:5" x14ac:dyDescent="0.25">
      <c r="E42" s="26"/>
    </row>
    <row r="43" spans="5:5" x14ac:dyDescent="0.25">
      <c r="E43" s="26"/>
    </row>
  </sheetData>
  <mergeCells count="4">
    <mergeCell ref="B2:N2"/>
    <mergeCell ref="B3:B4"/>
    <mergeCell ref="C3:C4"/>
    <mergeCell ref="D4:N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0"/>
  <sheetViews>
    <sheetView workbookViewId="0">
      <selection activeCell="Q36" sqref="Q36"/>
    </sheetView>
  </sheetViews>
  <sheetFormatPr defaultRowHeight="15" x14ac:dyDescent="0.25"/>
  <cols>
    <col min="3" max="3" width="39.5703125" customWidth="1"/>
    <col min="4" max="4" width="10" customWidth="1"/>
    <col min="9" max="9" width="12.28515625" customWidth="1"/>
  </cols>
  <sheetData>
    <row r="1" spans="2:9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9" x14ac:dyDescent="0.25">
      <c r="B2" s="51"/>
      <c r="C2" s="53" t="s">
        <v>131</v>
      </c>
      <c r="D2" s="53" t="s">
        <v>46</v>
      </c>
      <c r="E2" s="53" t="s">
        <v>47</v>
      </c>
      <c r="F2" s="53" t="s">
        <v>42</v>
      </c>
      <c r="G2" s="53" t="s">
        <v>49</v>
      </c>
      <c r="H2" s="53" t="s">
        <v>50</v>
      </c>
    </row>
    <row r="3" spans="2:9" x14ac:dyDescent="0.25">
      <c r="B3" s="53" t="s">
        <v>41</v>
      </c>
      <c r="C3" s="53" t="s">
        <v>26</v>
      </c>
      <c r="D3" s="116" t="s">
        <v>27</v>
      </c>
      <c r="E3" s="116"/>
      <c r="F3" s="116"/>
      <c r="G3" s="116"/>
      <c r="H3" s="116"/>
    </row>
    <row r="4" spans="2:9" x14ac:dyDescent="0.25">
      <c r="B4" s="51" t="s">
        <v>0</v>
      </c>
      <c r="C4" s="51" t="s">
        <v>1</v>
      </c>
      <c r="D4" s="51">
        <f>AVERAGE(D27,D50,D73,D96,D119,D142)</f>
        <v>3.6416666666666671</v>
      </c>
      <c r="E4" s="51">
        <f>AVERAGE(E27,E50,E73,E96,E119,E142)</f>
        <v>4.7879366837270281</v>
      </c>
      <c r="F4" s="51">
        <f>AVERAGE(F27,F50,F73,F96,F119,F142)</f>
        <v>4.2401776526921937</v>
      </c>
      <c r="G4" s="51">
        <f>AVERAGE(G27,G50,G73,G96,G119,G142)</f>
        <v>5.6111866969009823</v>
      </c>
      <c r="H4" s="51">
        <f>AVERAGE(D4:G4)</f>
        <v>4.5702419249967177</v>
      </c>
    </row>
    <row r="5" spans="2:9" x14ac:dyDescent="0.25">
      <c r="B5" s="51" t="s">
        <v>2</v>
      </c>
      <c r="C5" s="51" t="s">
        <v>3</v>
      </c>
      <c r="D5" s="51">
        <f t="shared" ref="D5:F22" si="0">AVERAGE(D28,D51,D74,D97,D120,D143)</f>
        <v>3.24</v>
      </c>
      <c r="E5" s="51">
        <f t="shared" si="0"/>
        <v>0.64166666666666672</v>
      </c>
      <c r="F5" s="51">
        <f t="shared" si="0"/>
        <v>7.0187664651113808</v>
      </c>
      <c r="G5" s="51">
        <f t="shared" ref="G5:G22" si="1">(G28+G51+G74+G97+G120+G143)/6</f>
        <v>0.79999999999999993</v>
      </c>
      <c r="H5" s="51">
        <f t="shared" ref="H5:H21" si="2">AVERAGE(D5:G5)</f>
        <v>2.9251082829445121</v>
      </c>
    </row>
    <row r="6" spans="2:9" x14ac:dyDescent="0.25">
      <c r="B6" s="51" t="s">
        <v>4</v>
      </c>
      <c r="C6" s="51" t="s">
        <v>5</v>
      </c>
      <c r="D6" s="51">
        <f t="shared" si="0"/>
        <v>6.9999999999999993E-2</v>
      </c>
      <c r="E6" s="51">
        <f t="shared" si="0"/>
        <v>0.65500000000000003</v>
      </c>
      <c r="F6" s="51">
        <f t="shared" si="0"/>
        <v>0.11266170499965859</v>
      </c>
      <c r="G6" s="51">
        <f t="shared" si="1"/>
        <v>0.75644746787603923</v>
      </c>
      <c r="H6" s="51">
        <f t="shared" si="2"/>
        <v>0.39852729321892444</v>
      </c>
    </row>
    <row r="7" spans="2:9" x14ac:dyDescent="0.25">
      <c r="B7" s="51" t="s">
        <v>6</v>
      </c>
      <c r="C7" s="51" t="s">
        <v>28</v>
      </c>
      <c r="D7" s="51">
        <f t="shared" si="0"/>
        <v>9.5283333333333342</v>
      </c>
      <c r="E7" s="51">
        <f t="shared" si="0"/>
        <v>4.6158767096441933</v>
      </c>
      <c r="F7" s="51">
        <f t="shared" si="0"/>
        <v>12.996306333443703</v>
      </c>
      <c r="G7" s="51">
        <f t="shared" si="1"/>
        <v>45.752641723356</v>
      </c>
      <c r="H7" s="51">
        <f t="shared" si="2"/>
        <v>18.223289524944306</v>
      </c>
    </row>
    <row r="8" spans="2:9" x14ac:dyDescent="0.25">
      <c r="B8" s="51" t="s">
        <v>7</v>
      </c>
      <c r="C8" s="51" t="s">
        <v>29</v>
      </c>
      <c r="D8" s="51">
        <f t="shared" si="0"/>
        <v>11.704999999999998</v>
      </c>
      <c r="E8" s="51">
        <f t="shared" si="0"/>
        <v>7.8166066059907244</v>
      </c>
      <c r="F8" s="51">
        <f t="shared" si="0"/>
        <v>6.6239735420561958</v>
      </c>
      <c r="G8" s="51">
        <f t="shared" si="1"/>
        <v>5.7314285714285704</v>
      </c>
      <c r="H8" s="51">
        <f t="shared" si="2"/>
        <v>7.9692521798688718</v>
      </c>
    </row>
    <row r="9" spans="2:9" x14ac:dyDescent="0.25">
      <c r="B9" s="51" t="s">
        <v>8</v>
      </c>
      <c r="C9" s="51" t="s">
        <v>9</v>
      </c>
      <c r="D9" s="51">
        <f t="shared" si="0"/>
        <v>44.300000000000004</v>
      </c>
      <c r="E9" s="51">
        <f t="shared" si="0"/>
        <v>53.053643822797078</v>
      </c>
      <c r="F9" s="51">
        <f t="shared" si="0"/>
        <v>45.65642698817873</v>
      </c>
      <c r="G9" s="51">
        <f t="shared" si="1"/>
        <v>6.8133333333333335</v>
      </c>
      <c r="H9" s="51">
        <f t="shared" si="2"/>
        <v>37.455851036077284</v>
      </c>
    </row>
    <row r="10" spans="2:9" x14ac:dyDescent="0.25">
      <c r="B10" s="78" t="s">
        <v>10</v>
      </c>
      <c r="C10" s="78" t="s">
        <v>30</v>
      </c>
      <c r="D10" s="78">
        <f t="shared" si="0"/>
        <v>72.484999999999999</v>
      </c>
      <c r="E10" s="78">
        <f t="shared" si="0"/>
        <v>71.570730488825689</v>
      </c>
      <c r="F10" s="78">
        <f t="shared" si="0"/>
        <v>76.648312686481859</v>
      </c>
      <c r="G10" s="78">
        <f t="shared" si="1"/>
        <v>65.465037792894933</v>
      </c>
      <c r="H10" s="78">
        <f>AVERAGE(D10:G10)</f>
        <v>71.54227024205062</v>
      </c>
      <c r="I10" s="10"/>
    </row>
    <row r="11" spans="2:9" x14ac:dyDescent="0.25">
      <c r="B11" s="51" t="s">
        <v>11</v>
      </c>
      <c r="C11" s="51" t="s">
        <v>12</v>
      </c>
      <c r="D11" s="51">
        <f t="shared" si="0"/>
        <v>7.53</v>
      </c>
      <c r="E11" s="51">
        <f t="shared" si="0"/>
        <v>10.70095393322608</v>
      </c>
      <c r="F11" s="51">
        <f t="shared" si="0"/>
        <v>5.5897961016077575</v>
      </c>
      <c r="G11" s="51">
        <f t="shared" si="1"/>
        <v>9.973786848072562</v>
      </c>
      <c r="H11" s="51">
        <f t="shared" si="2"/>
        <v>8.4486342207265999</v>
      </c>
    </row>
    <row r="12" spans="2:9" x14ac:dyDescent="0.25">
      <c r="B12" s="51" t="s">
        <v>13</v>
      </c>
      <c r="C12" s="51" t="s">
        <v>31</v>
      </c>
      <c r="D12" s="51">
        <f t="shared" si="0"/>
        <v>1.3950000000000002</v>
      </c>
      <c r="E12" s="51">
        <f t="shared" si="0"/>
        <v>0.34901515151515144</v>
      </c>
      <c r="F12" s="51">
        <f t="shared" si="0"/>
        <v>1.1715241160480561</v>
      </c>
      <c r="G12" s="51">
        <f t="shared" si="1"/>
        <v>1.7504459561602417</v>
      </c>
      <c r="H12" s="51">
        <f t="shared" si="2"/>
        <v>1.1664963059308624</v>
      </c>
    </row>
    <row r="13" spans="2:9" x14ac:dyDescent="0.25">
      <c r="B13" s="51" t="s">
        <v>15</v>
      </c>
      <c r="C13" s="51" t="s">
        <v>14</v>
      </c>
      <c r="D13" s="51">
        <f t="shared" si="0"/>
        <v>0.27666666666666667</v>
      </c>
      <c r="E13" s="51">
        <f t="shared" si="0"/>
        <v>2.0986491665033546</v>
      </c>
      <c r="F13" s="51">
        <f t="shared" si="0"/>
        <v>1.8768139724138591</v>
      </c>
      <c r="G13" s="51">
        <f t="shared" si="1"/>
        <v>4.7011829176114892</v>
      </c>
      <c r="H13" s="51">
        <f t="shared" si="2"/>
        <v>2.2383281807988427</v>
      </c>
    </row>
    <row r="14" spans="2:9" x14ac:dyDescent="0.25">
      <c r="B14" s="51" t="s">
        <v>17</v>
      </c>
      <c r="C14" s="51" t="s">
        <v>16</v>
      </c>
      <c r="D14" s="51">
        <f t="shared" si="0"/>
        <v>1.9433333333333334</v>
      </c>
      <c r="E14" s="51">
        <f t="shared" si="0"/>
        <v>1.2973062859000593</v>
      </c>
      <c r="F14" s="51">
        <f t="shared" si="0"/>
        <v>1.211567179631609</v>
      </c>
      <c r="G14" s="51">
        <f t="shared" si="1"/>
        <v>0.98540060468631874</v>
      </c>
      <c r="H14" s="51">
        <f t="shared" si="2"/>
        <v>1.3594018508878301</v>
      </c>
    </row>
    <row r="15" spans="2:9" x14ac:dyDescent="0.25">
      <c r="B15" s="51" t="s">
        <v>19</v>
      </c>
      <c r="C15" s="51" t="s">
        <v>18</v>
      </c>
      <c r="D15" s="51">
        <f t="shared" si="0"/>
        <v>5.0599999999999996</v>
      </c>
      <c r="E15" s="51">
        <f t="shared" si="0"/>
        <v>6.6106111346583587</v>
      </c>
      <c r="F15" s="51">
        <f t="shared" si="0"/>
        <v>5.0953399434872644</v>
      </c>
      <c r="G15" s="51">
        <f t="shared" si="1"/>
        <v>6.4376152683295542</v>
      </c>
      <c r="H15" s="51">
        <f t="shared" si="2"/>
        <v>5.8008915866187944</v>
      </c>
    </row>
    <row r="16" spans="2:9" x14ac:dyDescent="0.25">
      <c r="B16" s="51" t="s">
        <v>20</v>
      </c>
      <c r="C16" s="51" t="s">
        <v>32</v>
      </c>
      <c r="D16" s="51">
        <f t="shared" si="0"/>
        <v>4.8183333333333325</v>
      </c>
      <c r="E16" s="51">
        <f t="shared" si="0"/>
        <v>2.2533333333333334</v>
      </c>
      <c r="F16" s="51">
        <f t="shared" si="0"/>
        <v>2.833986033523598</v>
      </c>
      <c r="G16" s="51">
        <f t="shared" si="1"/>
        <v>4.128091458805744</v>
      </c>
      <c r="H16" s="51">
        <f t="shared" si="2"/>
        <v>3.508436039749002</v>
      </c>
    </row>
    <row r="17" spans="2:8" x14ac:dyDescent="0.25">
      <c r="B17" s="51" t="s">
        <v>21</v>
      </c>
      <c r="C17" s="51" t="s">
        <v>33</v>
      </c>
      <c r="D17" s="51">
        <f t="shared" si="0"/>
        <v>0.41666666666666669</v>
      </c>
      <c r="E17" s="51">
        <f t="shared" si="0"/>
        <v>1.027830986963939</v>
      </c>
      <c r="F17" s="51">
        <f t="shared" si="0"/>
        <v>1.5650793307099129</v>
      </c>
      <c r="G17" s="51">
        <f t="shared" si="1"/>
        <v>0.77999999999999992</v>
      </c>
      <c r="H17" s="51">
        <f t="shared" si="2"/>
        <v>0.94739424608512957</v>
      </c>
    </row>
    <row r="18" spans="2:8" x14ac:dyDescent="0.25">
      <c r="B18" s="51" t="s">
        <v>22</v>
      </c>
      <c r="C18" s="51" t="s">
        <v>34</v>
      </c>
      <c r="D18" s="51">
        <f t="shared" si="0"/>
        <v>0.6216666666666667</v>
      </c>
      <c r="E18" s="51">
        <f t="shared" si="0"/>
        <v>0.97948680670443322</v>
      </c>
      <c r="F18" s="51">
        <f t="shared" si="0"/>
        <v>5.5555555555555552E-2</v>
      </c>
      <c r="G18" s="51">
        <f t="shared" si="1"/>
        <v>0.21408919123204836</v>
      </c>
      <c r="H18" s="51">
        <f t="shared" si="2"/>
        <v>0.46769955503967597</v>
      </c>
    </row>
    <row r="19" spans="2:8" x14ac:dyDescent="0.25">
      <c r="B19" s="51" t="s">
        <v>23</v>
      </c>
      <c r="C19" s="51" t="s">
        <v>35</v>
      </c>
      <c r="D19" s="51">
        <f t="shared" si="0"/>
        <v>0</v>
      </c>
      <c r="E19" s="51">
        <f t="shared" si="0"/>
        <v>0</v>
      </c>
      <c r="F19" s="51">
        <f t="shared" si="0"/>
        <v>0</v>
      </c>
      <c r="G19" s="51">
        <f t="shared" si="1"/>
        <v>0</v>
      </c>
      <c r="H19" s="51">
        <f t="shared" si="2"/>
        <v>0</v>
      </c>
    </row>
    <row r="20" spans="2:8" x14ac:dyDescent="0.25">
      <c r="B20" s="51" t="s">
        <v>24</v>
      </c>
      <c r="C20" s="51" t="s">
        <v>36</v>
      </c>
      <c r="D20" s="51">
        <f t="shared" si="0"/>
        <v>0.40166666666666667</v>
      </c>
      <c r="E20" s="51">
        <f t="shared" si="0"/>
        <v>0.21857923497267759</v>
      </c>
      <c r="F20" s="51">
        <f t="shared" si="0"/>
        <v>0.41030780980364057</v>
      </c>
      <c r="G20" s="51">
        <f t="shared" si="1"/>
        <v>0</v>
      </c>
      <c r="H20" s="51">
        <f t="shared" si="2"/>
        <v>0.2576384278607462</v>
      </c>
    </row>
    <row r="21" spans="2:8" x14ac:dyDescent="0.25">
      <c r="B21" s="51" t="s">
        <v>37</v>
      </c>
      <c r="C21" s="51" t="s">
        <v>38</v>
      </c>
      <c r="D21" s="51">
        <f t="shared" si="0"/>
        <v>5.046666666666666</v>
      </c>
      <c r="E21" s="51">
        <f t="shared" si="0"/>
        <v>2.8901701440635867</v>
      </c>
      <c r="F21" s="51">
        <f t="shared" si="0"/>
        <v>3.5417172707368647</v>
      </c>
      <c r="G21" s="51">
        <f t="shared" si="1"/>
        <v>5.5660166288737711</v>
      </c>
      <c r="H21" s="51">
        <f t="shared" si="2"/>
        <v>4.2611426775852221</v>
      </c>
    </row>
    <row r="22" spans="2:8" x14ac:dyDescent="0.25">
      <c r="B22" s="9" t="s">
        <v>39</v>
      </c>
      <c r="C22" s="9" t="s">
        <v>40</v>
      </c>
      <c r="D22" s="29">
        <f t="shared" si="0"/>
        <v>99.995000000000005</v>
      </c>
      <c r="E22" s="29">
        <f t="shared" si="0"/>
        <v>99.99666666666667</v>
      </c>
      <c r="F22" s="29">
        <f t="shared" si="0"/>
        <v>100</v>
      </c>
      <c r="G22" s="29">
        <f t="shared" si="1"/>
        <v>100.00166666666667</v>
      </c>
      <c r="H22" s="29">
        <f>AVERAGE(D22:G22)</f>
        <v>99.998333333333335</v>
      </c>
    </row>
    <row r="25" spans="2:8" x14ac:dyDescent="0.25">
      <c r="B25" s="23"/>
      <c r="C25" s="23" t="s">
        <v>88</v>
      </c>
      <c r="D25" s="23" t="s">
        <v>46</v>
      </c>
      <c r="E25" s="23" t="s">
        <v>47</v>
      </c>
      <c r="F25" s="23" t="s">
        <v>42</v>
      </c>
      <c r="G25" s="23" t="s">
        <v>49</v>
      </c>
      <c r="H25" s="23" t="s">
        <v>50</v>
      </c>
    </row>
    <row r="26" spans="2:8" x14ac:dyDescent="0.25">
      <c r="B26" s="17" t="s">
        <v>41</v>
      </c>
      <c r="C26" s="17" t="s">
        <v>26</v>
      </c>
      <c r="D26" s="117" t="s">
        <v>27</v>
      </c>
      <c r="E26" s="117"/>
      <c r="F26" s="117"/>
      <c r="G26" s="117"/>
      <c r="H26" s="117"/>
    </row>
    <row r="27" spans="2:8" x14ac:dyDescent="0.25">
      <c r="B27" s="17" t="s">
        <v>0</v>
      </c>
      <c r="C27" s="17" t="s">
        <v>1</v>
      </c>
      <c r="D27" s="17">
        <v>3.01</v>
      </c>
      <c r="E27" s="21">
        <v>2.64</v>
      </c>
      <c r="F27" s="18">
        <v>0.86767895878524937</v>
      </c>
      <c r="G27" s="15">
        <v>6.23</v>
      </c>
      <c r="H27" s="18">
        <f>AVERAGE(D27:G27)</f>
        <v>3.1869197396963127</v>
      </c>
    </row>
    <row r="28" spans="2:8" x14ac:dyDescent="0.25">
      <c r="B28" s="17" t="s">
        <v>2</v>
      </c>
      <c r="C28" s="17" t="s">
        <v>3</v>
      </c>
      <c r="D28" s="17">
        <v>0</v>
      </c>
      <c r="E28" s="21">
        <v>0</v>
      </c>
      <c r="F28" s="18">
        <v>1.3015184381778739</v>
      </c>
      <c r="G28" s="15">
        <v>0.05</v>
      </c>
      <c r="H28" s="18">
        <f t="shared" ref="H28:H45" si="3">AVERAGE(D28:G28)</f>
        <v>0.3378796095444685</v>
      </c>
    </row>
    <row r="29" spans="2:8" x14ac:dyDescent="0.25">
      <c r="B29" s="17" t="s">
        <v>4</v>
      </c>
      <c r="C29" s="17" t="s">
        <v>5</v>
      </c>
      <c r="D29" s="17">
        <v>0</v>
      </c>
      <c r="E29" s="21">
        <v>0</v>
      </c>
      <c r="F29" s="18">
        <v>0.43383947939262468</v>
      </c>
      <c r="G29" s="15">
        <v>0.26</v>
      </c>
      <c r="H29" s="18">
        <f t="shared" si="3"/>
        <v>0.17345986984815617</v>
      </c>
    </row>
    <row r="30" spans="2:8" x14ac:dyDescent="0.25">
      <c r="B30" s="17" t="s">
        <v>6</v>
      </c>
      <c r="C30" s="17" t="s">
        <v>28</v>
      </c>
      <c r="D30" s="79">
        <v>0</v>
      </c>
      <c r="E30" s="38">
        <v>5.28</v>
      </c>
      <c r="F30" s="36">
        <v>18.004338394793926</v>
      </c>
      <c r="G30" s="80">
        <v>49.84</v>
      </c>
      <c r="H30" s="36">
        <f t="shared" si="3"/>
        <v>18.281084598698484</v>
      </c>
    </row>
    <row r="31" spans="2:8" x14ac:dyDescent="0.25">
      <c r="B31" s="17" t="s">
        <v>7</v>
      </c>
      <c r="C31" s="17" t="s">
        <v>29</v>
      </c>
      <c r="D31" s="79">
        <v>18.920000000000002</v>
      </c>
      <c r="E31" s="38">
        <v>11.88</v>
      </c>
      <c r="F31" s="36">
        <v>14.75054229934924</v>
      </c>
      <c r="G31" s="80">
        <v>7.79</v>
      </c>
      <c r="H31" s="36">
        <f t="shared" si="3"/>
        <v>13.335135574837311</v>
      </c>
    </row>
    <row r="32" spans="2:8" x14ac:dyDescent="0.25">
      <c r="B32" s="17" t="s">
        <v>8</v>
      </c>
      <c r="C32" s="17" t="s">
        <v>9</v>
      </c>
      <c r="D32" s="79">
        <v>48.39</v>
      </c>
      <c r="E32" s="38">
        <v>50.17</v>
      </c>
      <c r="F32" s="36">
        <v>38.177874186550966</v>
      </c>
      <c r="G32" s="80">
        <v>0</v>
      </c>
      <c r="H32" s="36">
        <f t="shared" si="3"/>
        <v>34.184468546637746</v>
      </c>
    </row>
    <row r="33" spans="2:8" x14ac:dyDescent="0.25">
      <c r="B33" s="19" t="s">
        <v>10</v>
      </c>
      <c r="C33" s="19" t="s">
        <v>30</v>
      </c>
      <c r="D33" s="19">
        <f>SUM(D27:D32)</f>
        <v>70.319999999999993</v>
      </c>
      <c r="E33" s="22">
        <f>E27+E28+E29+E30+E31+E32</f>
        <v>69.97</v>
      </c>
      <c r="F33" s="20">
        <v>73.535791757049878</v>
      </c>
      <c r="G33" s="16">
        <f>SUM(G27:G32)</f>
        <v>64.17</v>
      </c>
      <c r="H33" s="20">
        <f t="shared" si="3"/>
        <v>69.498947939262465</v>
      </c>
    </row>
    <row r="34" spans="2:8" x14ac:dyDescent="0.25">
      <c r="B34" s="17" t="s">
        <v>11</v>
      </c>
      <c r="C34" s="17" t="s">
        <v>12</v>
      </c>
      <c r="D34" s="17">
        <v>11.18</v>
      </c>
      <c r="E34" s="21">
        <v>13.53</v>
      </c>
      <c r="F34" s="18">
        <v>6.2906724511930587</v>
      </c>
      <c r="G34" s="15">
        <v>16.87</v>
      </c>
      <c r="H34" s="18">
        <f t="shared" si="3"/>
        <v>11.967668112798265</v>
      </c>
    </row>
    <row r="35" spans="2:8" x14ac:dyDescent="0.25">
      <c r="B35" s="17" t="s">
        <v>13</v>
      </c>
      <c r="C35" s="17" t="s">
        <v>31</v>
      </c>
      <c r="D35" s="17">
        <v>0.22</v>
      </c>
      <c r="E35" s="21">
        <v>0.33</v>
      </c>
      <c r="F35" s="18">
        <v>1.7353579175704987</v>
      </c>
      <c r="G35" s="15">
        <v>2.08</v>
      </c>
      <c r="H35" s="18">
        <f t="shared" si="3"/>
        <v>1.0913394793926248</v>
      </c>
    </row>
    <row r="36" spans="2:8" x14ac:dyDescent="0.25">
      <c r="B36" s="17" t="s">
        <v>15</v>
      </c>
      <c r="C36" s="17" t="s">
        <v>14</v>
      </c>
      <c r="D36" s="17">
        <v>0</v>
      </c>
      <c r="E36" s="21">
        <v>0.99</v>
      </c>
      <c r="F36" s="18">
        <v>4.5553145336225587</v>
      </c>
      <c r="G36" s="15">
        <v>0</v>
      </c>
      <c r="H36" s="18">
        <f t="shared" si="3"/>
        <v>1.3863286334056397</v>
      </c>
    </row>
    <row r="37" spans="2:8" x14ac:dyDescent="0.25">
      <c r="B37" s="17" t="s">
        <v>17</v>
      </c>
      <c r="C37" s="17" t="s">
        <v>16</v>
      </c>
      <c r="D37" s="17">
        <v>1.72</v>
      </c>
      <c r="E37" s="21">
        <v>0.99</v>
      </c>
      <c r="F37" s="18">
        <v>1.7353579175704987</v>
      </c>
      <c r="G37" s="15">
        <v>1.3</v>
      </c>
      <c r="H37" s="18">
        <f t="shared" si="3"/>
        <v>1.4363394793926247</v>
      </c>
    </row>
    <row r="38" spans="2:8" x14ac:dyDescent="0.25">
      <c r="B38" s="17" t="s">
        <v>19</v>
      </c>
      <c r="C38" s="17" t="s">
        <v>18</v>
      </c>
      <c r="D38" s="17">
        <v>5.16</v>
      </c>
      <c r="E38" s="21">
        <v>9.24</v>
      </c>
      <c r="F38" s="18">
        <v>3.68763557483731</v>
      </c>
      <c r="G38" s="15">
        <v>4.41</v>
      </c>
      <c r="H38" s="18">
        <f t="shared" si="3"/>
        <v>5.6244088937093277</v>
      </c>
    </row>
    <row r="39" spans="2:8" x14ac:dyDescent="0.25">
      <c r="B39" s="17" t="s">
        <v>20</v>
      </c>
      <c r="C39" s="17" t="s">
        <v>32</v>
      </c>
      <c r="D39" s="17">
        <v>0</v>
      </c>
      <c r="E39" s="21">
        <v>0</v>
      </c>
      <c r="F39" s="18">
        <v>2.8199566160520604</v>
      </c>
      <c r="G39" s="15">
        <v>1.04</v>
      </c>
      <c r="H39" s="18">
        <f t="shared" si="3"/>
        <v>0.9649891540130151</v>
      </c>
    </row>
    <row r="40" spans="2:8" x14ac:dyDescent="0.25">
      <c r="B40" s="17" t="s">
        <v>21</v>
      </c>
      <c r="C40" s="17" t="s">
        <v>33</v>
      </c>
      <c r="D40" s="17">
        <v>2.15</v>
      </c>
      <c r="E40" s="21">
        <v>0</v>
      </c>
      <c r="F40" s="18">
        <v>0</v>
      </c>
      <c r="G40" s="15">
        <v>0.78</v>
      </c>
      <c r="H40" s="18">
        <f t="shared" si="3"/>
        <v>0.73249999999999993</v>
      </c>
    </row>
    <row r="41" spans="2:8" x14ac:dyDescent="0.25">
      <c r="B41" s="17" t="s">
        <v>22</v>
      </c>
      <c r="C41" s="17" t="s">
        <v>34</v>
      </c>
      <c r="D41" s="17">
        <v>0</v>
      </c>
      <c r="E41" s="21">
        <v>1.65</v>
      </c>
      <c r="F41" s="18">
        <v>0</v>
      </c>
      <c r="G41" s="15">
        <v>0.78</v>
      </c>
      <c r="H41" s="18">
        <f t="shared" si="3"/>
        <v>0.60749999999999993</v>
      </c>
    </row>
    <row r="42" spans="2:8" x14ac:dyDescent="0.25">
      <c r="B42" s="17" t="s">
        <v>23</v>
      </c>
      <c r="C42" s="17" t="s">
        <v>35</v>
      </c>
      <c r="D42" s="17">
        <v>0</v>
      </c>
      <c r="E42" s="21">
        <v>0</v>
      </c>
      <c r="F42" s="18">
        <v>0</v>
      </c>
      <c r="G42" s="15">
        <v>0</v>
      </c>
      <c r="H42" s="18">
        <f t="shared" si="3"/>
        <v>0</v>
      </c>
    </row>
    <row r="43" spans="2:8" x14ac:dyDescent="0.25">
      <c r="B43" s="17" t="s">
        <v>24</v>
      </c>
      <c r="C43" s="17" t="s">
        <v>36</v>
      </c>
      <c r="D43" s="17">
        <v>0</v>
      </c>
      <c r="E43" s="21">
        <v>0</v>
      </c>
      <c r="F43" s="18">
        <v>0.21691973969631234</v>
      </c>
      <c r="G43" s="15">
        <v>0</v>
      </c>
      <c r="H43" s="18">
        <f t="shared" si="3"/>
        <v>5.4229934924078085E-2</v>
      </c>
    </row>
    <row r="44" spans="2:8" x14ac:dyDescent="0.25">
      <c r="B44" s="17" t="s">
        <v>37</v>
      </c>
      <c r="C44" s="17" t="s">
        <v>38</v>
      </c>
      <c r="D44" s="17">
        <v>9.25</v>
      </c>
      <c r="E44" s="21">
        <v>3.3</v>
      </c>
      <c r="F44" s="18">
        <v>5.4229934924078078</v>
      </c>
      <c r="G44" s="15">
        <v>8.57</v>
      </c>
      <c r="H44" s="18">
        <f t="shared" si="3"/>
        <v>6.6357483731019524</v>
      </c>
    </row>
    <row r="45" spans="2:8" x14ac:dyDescent="0.25">
      <c r="B45" s="17" t="s">
        <v>39</v>
      </c>
      <c r="C45" s="17" t="s">
        <v>40</v>
      </c>
      <c r="D45" s="21">
        <f>SUM(D33:D44)</f>
        <v>100</v>
      </c>
      <c r="E45" s="21">
        <f>SUM(E33:E44)</f>
        <v>99.999999999999986</v>
      </c>
      <c r="F45" s="21">
        <v>100</v>
      </c>
      <c r="G45" s="15">
        <f>SUM(G33:G44)</f>
        <v>100</v>
      </c>
      <c r="H45" s="21">
        <f t="shared" si="3"/>
        <v>100</v>
      </c>
    </row>
    <row r="48" spans="2:8" x14ac:dyDescent="0.25">
      <c r="B48" s="23"/>
      <c r="C48" s="23" t="s">
        <v>89</v>
      </c>
      <c r="D48" s="23" t="s">
        <v>46</v>
      </c>
      <c r="E48" s="23" t="s">
        <v>47</v>
      </c>
      <c r="F48" s="23" t="s">
        <v>42</v>
      </c>
      <c r="G48" s="23" t="s">
        <v>49</v>
      </c>
      <c r="H48" s="23" t="s">
        <v>50</v>
      </c>
    </row>
    <row r="49" spans="2:8" x14ac:dyDescent="0.25">
      <c r="B49" s="17" t="s">
        <v>41</v>
      </c>
      <c r="C49" s="17" t="s">
        <v>26</v>
      </c>
      <c r="D49" s="117" t="s">
        <v>27</v>
      </c>
      <c r="E49" s="117"/>
      <c r="F49" s="117"/>
      <c r="G49" s="117"/>
      <c r="H49" s="117"/>
    </row>
    <row r="50" spans="2:8" x14ac:dyDescent="0.25">
      <c r="B50" s="17" t="s">
        <v>0</v>
      </c>
      <c r="C50" s="17" t="s">
        <v>1</v>
      </c>
      <c r="D50" s="17">
        <v>4.03</v>
      </c>
      <c r="E50" s="21">
        <v>6.7278287461773676</v>
      </c>
      <c r="F50" s="21">
        <v>8.6666666666666661</v>
      </c>
      <c r="G50" s="15">
        <v>6.63</v>
      </c>
      <c r="H50" s="36">
        <f>AVERAGE(D50:G50)</f>
        <v>6.5136238532110076</v>
      </c>
    </row>
    <row r="51" spans="2:8" x14ac:dyDescent="0.25">
      <c r="B51" s="17" t="s">
        <v>2</v>
      </c>
      <c r="C51" s="17" t="s">
        <v>3</v>
      </c>
      <c r="D51" s="17">
        <v>9.75</v>
      </c>
      <c r="E51" s="21">
        <v>0</v>
      </c>
      <c r="F51" s="21">
        <v>11.999999999999996</v>
      </c>
      <c r="G51" s="15">
        <v>3.04</v>
      </c>
      <c r="H51" s="36">
        <f t="shared" ref="H51:H68" si="4">AVERAGE(D51:G51)</f>
        <v>6.1974999999999989</v>
      </c>
    </row>
    <row r="52" spans="2:8" x14ac:dyDescent="0.25">
      <c r="B52" s="17" t="s">
        <v>4</v>
      </c>
      <c r="C52" s="17" t="s">
        <v>5</v>
      </c>
      <c r="D52" s="79">
        <v>0.42</v>
      </c>
      <c r="E52" s="38">
        <v>0</v>
      </c>
      <c r="F52" s="38">
        <v>0</v>
      </c>
      <c r="G52" s="80">
        <v>0</v>
      </c>
      <c r="H52" s="36">
        <f t="shared" si="4"/>
        <v>0.105</v>
      </c>
    </row>
    <row r="53" spans="2:8" x14ac:dyDescent="0.25">
      <c r="B53" s="17" t="s">
        <v>6</v>
      </c>
      <c r="C53" s="17" t="s">
        <v>28</v>
      </c>
      <c r="D53" s="79">
        <v>15.25</v>
      </c>
      <c r="E53" s="38">
        <v>10.091743119266054</v>
      </c>
      <c r="F53" s="38">
        <v>14.33333333333333</v>
      </c>
      <c r="G53" s="80">
        <v>0</v>
      </c>
      <c r="H53" s="36">
        <f t="shared" si="4"/>
        <v>9.9187691131498461</v>
      </c>
    </row>
    <row r="54" spans="2:8" x14ac:dyDescent="0.25">
      <c r="B54" s="17" t="s">
        <v>7</v>
      </c>
      <c r="C54" s="17" t="s">
        <v>29</v>
      </c>
      <c r="D54" s="79">
        <v>16.739999999999998</v>
      </c>
      <c r="E54" s="38">
        <v>7.9510703363914361</v>
      </c>
      <c r="F54" s="38">
        <v>2.9999999999999991</v>
      </c>
      <c r="G54" s="80">
        <v>3.31</v>
      </c>
      <c r="H54" s="36">
        <f t="shared" si="4"/>
        <v>7.7502675840978581</v>
      </c>
    </row>
    <row r="55" spans="2:8" x14ac:dyDescent="0.25">
      <c r="B55" s="17" t="s">
        <v>8</v>
      </c>
      <c r="C55" s="17" t="s">
        <v>9</v>
      </c>
      <c r="D55" s="79">
        <v>28.18</v>
      </c>
      <c r="E55" s="38">
        <v>57.492354740061153</v>
      </c>
      <c r="F55" s="38">
        <v>31.333333333333329</v>
      </c>
      <c r="G55" s="80">
        <v>40.880000000000003</v>
      </c>
      <c r="H55" s="36">
        <f t="shared" si="4"/>
        <v>39.471422018348619</v>
      </c>
    </row>
    <row r="56" spans="2:8" x14ac:dyDescent="0.25">
      <c r="B56" s="19" t="s">
        <v>10</v>
      </c>
      <c r="C56" s="19" t="s">
        <v>30</v>
      </c>
      <c r="D56" s="19">
        <f>SUM(D50:D55)</f>
        <v>74.37</v>
      </c>
      <c r="E56" s="22">
        <v>82.26299694189602</v>
      </c>
      <c r="F56" s="22">
        <v>69.333333333333329</v>
      </c>
      <c r="G56" s="16">
        <f>SUM(G50:G55)</f>
        <v>53.86</v>
      </c>
      <c r="H56" s="20">
        <f t="shared" si="4"/>
        <v>69.956582568807335</v>
      </c>
    </row>
    <row r="57" spans="2:8" x14ac:dyDescent="0.25">
      <c r="B57" s="17" t="s">
        <v>11</v>
      </c>
      <c r="C57" s="17" t="s">
        <v>12</v>
      </c>
      <c r="D57" s="17">
        <v>3.81</v>
      </c>
      <c r="E57" s="21">
        <v>6.1162079510703355</v>
      </c>
      <c r="F57" s="21">
        <v>2.9999999999999991</v>
      </c>
      <c r="G57" s="15">
        <v>12.71</v>
      </c>
      <c r="H57" s="36">
        <f t="shared" si="4"/>
        <v>6.409051987767584</v>
      </c>
    </row>
    <row r="58" spans="2:8" x14ac:dyDescent="0.25">
      <c r="B58" s="17" t="s">
        <v>13</v>
      </c>
      <c r="C58" s="17" t="s">
        <v>31</v>
      </c>
      <c r="D58" s="17">
        <v>2.54</v>
      </c>
      <c r="E58" s="21">
        <v>0</v>
      </c>
      <c r="F58" s="21">
        <v>0.33333333333333331</v>
      </c>
      <c r="G58" s="15">
        <v>1.38</v>
      </c>
      <c r="H58" s="36">
        <f t="shared" si="4"/>
        <v>1.0633333333333335</v>
      </c>
    </row>
    <row r="59" spans="2:8" x14ac:dyDescent="0.25">
      <c r="B59" s="17" t="s">
        <v>15</v>
      </c>
      <c r="C59" s="17" t="s">
        <v>14</v>
      </c>
      <c r="D59" s="17">
        <v>0</v>
      </c>
      <c r="E59" s="21">
        <v>3.3639143730886838</v>
      </c>
      <c r="F59" s="21">
        <v>2.6666666666666665</v>
      </c>
      <c r="G59" s="15">
        <v>6.63</v>
      </c>
      <c r="H59" s="36">
        <f t="shared" si="4"/>
        <v>3.1651452599388374</v>
      </c>
    </row>
    <row r="60" spans="2:8" x14ac:dyDescent="0.25">
      <c r="B60" s="17" t="s">
        <v>17</v>
      </c>
      <c r="C60" s="17" t="s">
        <v>16</v>
      </c>
      <c r="D60" s="17">
        <v>2.12</v>
      </c>
      <c r="E60" s="21">
        <v>1.2232415902140672</v>
      </c>
      <c r="F60" s="21">
        <v>0.66666666666666663</v>
      </c>
      <c r="G60" s="15">
        <v>1.38</v>
      </c>
      <c r="H60" s="36">
        <f t="shared" si="4"/>
        <v>1.3474770642201834</v>
      </c>
    </row>
    <row r="61" spans="2:8" x14ac:dyDescent="0.25">
      <c r="B61" s="17" t="s">
        <v>19</v>
      </c>
      <c r="C61" s="17" t="s">
        <v>18</v>
      </c>
      <c r="D61" s="17">
        <v>0.42</v>
      </c>
      <c r="E61" s="21">
        <v>4.8929663608562688</v>
      </c>
      <c r="F61" s="21">
        <v>6.9999999999999991</v>
      </c>
      <c r="G61" s="15">
        <v>9.1199999999999992</v>
      </c>
      <c r="H61" s="36">
        <f t="shared" si="4"/>
        <v>5.3582415902140674</v>
      </c>
    </row>
    <row r="62" spans="2:8" x14ac:dyDescent="0.25">
      <c r="B62" s="17" t="s">
        <v>20</v>
      </c>
      <c r="C62" s="17" t="s">
        <v>32</v>
      </c>
      <c r="D62" s="17">
        <v>9.11</v>
      </c>
      <c r="E62" s="21">
        <v>0</v>
      </c>
      <c r="F62" s="21">
        <v>6.9999999999999991</v>
      </c>
      <c r="G62" s="15">
        <v>8.01</v>
      </c>
      <c r="H62" s="36">
        <f t="shared" si="4"/>
        <v>6.0299999999999994</v>
      </c>
    </row>
    <row r="63" spans="2:8" x14ac:dyDescent="0.25">
      <c r="B63" s="17" t="s">
        <v>21</v>
      </c>
      <c r="C63" s="17" t="s">
        <v>33</v>
      </c>
      <c r="D63" s="17">
        <v>0</v>
      </c>
      <c r="E63" s="21">
        <v>0.6116207951070336</v>
      </c>
      <c r="F63" s="21">
        <v>4.333333333333333</v>
      </c>
      <c r="G63" s="15">
        <v>0</v>
      </c>
      <c r="H63" s="36">
        <f t="shared" si="4"/>
        <v>1.2362385321100917</v>
      </c>
    </row>
    <row r="64" spans="2:8" x14ac:dyDescent="0.25">
      <c r="B64" s="17" t="s">
        <v>22</v>
      </c>
      <c r="C64" s="17" t="s">
        <v>34</v>
      </c>
      <c r="D64" s="17">
        <v>0.21</v>
      </c>
      <c r="E64" s="21">
        <v>1.5290519877675839</v>
      </c>
      <c r="F64" s="21">
        <v>0.33333333333333331</v>
      </c>
      <c r="G64" s="15">
        <v>0</v>
      </c>
      <c r="H64" s="36">
        <f t="shared" si="4"/>
        <v>0.51809633027522928</v>
      </c>
    </row>
    <row r="65" spans="2:8" x14ac:dyDescent="0.25">
      <c r="B65" s="17" t="s">
        <v>23</v>
      </c>
      <c r="C65" s="17" t="s">
        <v>35</v>
      </c>
      <c r="D65" s="17">
        <v>0</v>
      </c>
      <c r="E65" s="21">
        <v>0</v>
      </c>
      <c r="F65" s="21">
        <v>0</v>
      </c>
      <c r="G65" s="15">
        <v>0</v>
      </c>
      <c r="H65" s="36">
        <f t="shared" si="4"/>
        <v>0</v>
      </c>
    </row>
    <row r="66" spans="2:8" x14ac:dyDescent="0.25">
      <c r="B66" s="17" t="s">
        <v>24</v>
      </c>
      <c r="C66" s="17" t="s">
        <v>36</v>
      </c>
      <c r="D66" s="17">
        <v>0.21</v>
      </c>
      <c r="E66" s="21">
        <v>0</v>
      </c>
      <c r="F66" s="21">
        <v>0</v>
      </c>
      <c r="G66" s="15">
        <v>0</v>
      </c>
      <c r="H66" s="36">
        <f t="shared" si="4"/>
        <v>5.2499999999999998E-2</v>
      </c>
    </row>
    <row r="67" spans="2:8" x14ac:dyDescent="0.25">
      <c r="B67" s="17" t="s">
        <v>37</v>
      </c>
      <c r="C67" s="17" t="s">
        <v>38</v>
      </c>
      <c r="D67" s="17">
        <v>7.2</v>
      </c>
      <c r="E67" s="21">
        <v>0</v>
      </c>
      <c r="F67" s="21">
        <v>5.333333333333333</v>
      </c>
      <c r="G67" s="15">
        <v>6.91</v>
      </c>
      <c r="H67" s="36">
        <f t="shared" si="4"/>
        <v>4.8608333333333338</v>
      </c>
    </row>
    <row r="68" spans="2:8" x14ac:dyDescent="0.25">
      <c r="B68" s="17" t="s">
        <v>39</v>
      </c>
      <c r="C68" s="17" t="s">
        <v>40</v>
      </c>
      <c r="D68" s="39">
        <f>SUM(D56:D67)</f>
        <v>99.990000000000009</v>
      </c>
      <c r="E68" s="39">
        <v>100.00000000000001</v>
      </c>
      <c r="F68" s="39">
        <v>100</v>
      </c>
      <c r="G68" s="81">
        <f>SUM(G56:G67)</f>
        <v>99.999999999999986</v>
      </c>
      <c r="H68" s="82">
        <f t="shared" si="4"/>
        <v>99.997500000000002</v>
      </c>
    </row>
    <row r="71" spans="2:8" x14ac:dyDescent="0.25">
      <c r="B71" s="23"/>
      <c r="C71" s="23" t="s">
        <v>90</v>
      </c>
      <c r="D71" s="23" t="s">
        <v>46</v>
      </c>
      <c r="E71" s="23" t="s">
        <v>47</v>
      </c>
      <c r="F71" s="23" t="s">
        <v>42</v>
      </c>
      <c r="G71" s="23" t="s">
        <v>49</v>
      </c>
      <c r="H71" s="23" t="s">
        <v>50</v>
      </c>
    </row>
    <row r="72" spans="2:8" x14ac:dyDescent="0.25">
      <c r="B72" s="17" t="s">
        <v>41</v>
      </c>
      <c r="C72" s="17" t="s">
        <v>26</v>
      </c>
      <c r="D72" s="117" t="s">
        <v>27</v>
      </c>
      <c r="E72" s="117"/>
      <c r="F72" s="117"/>
      <c r="G72" s="117"/>
      <c r="H72" s="117"/>
    </row>
    <row r="73" spans="2:8" x14ac:dyDescent="0.25">
      <c r="B73" s="17" t="s">
        <v>0</v>
      </c>
      <c r="C73" s="17" t="s">
        <v>1</v>
      </c>
      <c r="D73" s="17">
        <v>5.21</v>
      </c>
      <c r="E73" s="21">
        <v>6.885245901639343</v>
      </c>
      <c r="F73" s="18">
        <v>4.9382716049382704</v>
      </c>
      <c r="G73" s="15">
        <v>8.3333333333333304</v>
      </c>
      <c r="H73" s="36">
        <f>AVERAGE(D73:G73)</f>
        <v>6.3417127099777364</v>
      </c>
    </row>
    <row r="74" spans="2:8" x14ac:dyDescent="0.25">
      <c r="B74" s="17" t="s">
        <v>2</v>
      </c>
      <c r="C74" s="17" t="s">
        <v>3</v>
      </c>
      <c r="D74" s="17">
        <v>5.99</v>
      </c>
      <c r="E74" s="21">
        <v>0</v>
      </c>
      <c r="F74" s="18">
        <v>5.2469135802469129</v>
      </c>
      <c r="G74" s="15">
        <v>0</v>
      </c>
      <c r="H74" s="36">
        <f t="shared" ref="H74:H91" si="5">AVERAGE(D74:G74)</f>
        <v>2.8092283950617283</v>
      </c>
    </row>
    <row r="75" spans="2:8" x14ac:dyDescent="0.25">
      <c r="B75" s="17" t="s">
        <v>4</v>
      </c>
      <c r="C75" s="17" t="s">
        <v>5</v>
      </c>
      <c r="D75" s="17">
        <v>0</v>
      </c>
      <c r="E75" s="21">
        <v>0</v>
      </c>
      <c r="F75" s="18">
        <v>0</v>
      </c>
      <c r="G75" s="15">
        <v>1.1111111111111109</v>
      </c>
      <c r="H75" s="36">
        <f t="shared" si="5"/>
        <v>0.27777777777777773</v>
      </c>
    </row>
    <row r="76" spans="2:8" x14ac:dyDescent="0.25">
      <c r="B76" s="17" t="s">
        <v>6</v>
      </c>
      <c r="C76" s="17" t="s">
        <v>28</v>
      </c>
      <c r="D76" s="79">
        <v>11.72</v>
      </c>
      <c r="E76" s="38">
        <v>3.9344262295081958</v>
      </c>
      <c r="F76" s="36">
        <v>19.1358024691358</v>
      </c>
      <c r="G76" s="80">
        <v>52.499999999999979</v>
      </c>
      <c r="H76" s="36">
        <f t="shared" si="5"/>
        <v>21.822557174660993</v>
      </c>
    </row>
    <row r="77" spans="2:8" x14ac:dyDescent="0.25">
      <c r="B77" s="17" t="s">
        <v>7</v>
      </c>
      <c r="C77" s="17" t="s">
        <v>29</v>
      </c>
      <c r="D77" s="79">
        <v>6.77</v>
      </c>
      <c r="E77" s="38">
        <v>7.2131147540983589</v>
      </c>
      <c r="F77" s="36">
        <v>6.1728395061728385</v>
      </c>
      <c r="G77" s="80">
        <v>6.6666666666666643</v>
      </c>
      <c r="H77" s="36">
        <f t="shared" si="5"/>
        <v>6.7056552317344655</v>
      </c>
    </row>
    <row r="78" spans="2:8" x14ac:dyDescent="0.25">
      <c r="B78" s="17" t="s">
        <v>8</v>
      </c>
      <c r="C78" s="17" t="s">
        <v>9</v>
      </c>
      <c r="D78" s="79">
        <v>36.46</v>
      </c>
      <c r="E78" s="38">
        <v>46.229508196721298</v>
      </c>
      <c r="F78" s="36">
        <v>41.049382716049379</v>
      </c>
      <c r="G78" s="80">
        <v>0</v>
      </c>
      <c r="H78" s="36">
        <f t="shared" si="5"/>
        <v>30.934722728192671</v>
      </c>
    </row>
    <row r="79" spans="2:8" x14ac:dyDescent="0.25">
      <c r="B79" s="19" t="s">
        <v>10</v>
      </c>
      <c r="C79" s="19" t="s">
        <v>30</v>
      </c>
      <c r="D79" s="19">
        <f>SUM(D73:D78)</f>
        <v>66.150000000000006</v>
      </c>
      <c r="E79" s="22">
        <v>64.262295081967196</v>
      </c>
      <c r="F79" s="20">
        <v>76.543209876543202</v>
      </c>
      <c r="G79" s="16">
        <v>68.611111111111086</v>
      </c>
      <c r="H79" s="20">
        <f t="shared" si="5"/>
        <v>68.891654017405372</v>
      </c>
    </row>
    <row r="80" spans="2:8" x14ac:dyDescent="0.25">
      <c r="B80" s="17" t="s">
        <v>11</v>
      </c>
      <c r="C80" s="17" t="s">
        <v>12</v>
      </c>
      <c r="D80" s="17">
        <v>7.81</v>
      </c>
      <c r="E80" s="21">
        <v>20.983606557377048</v>
      </c>
      <c r="F80" s="18">
        <v>8.3333333333333321</v>
      </c>
      <c r="G80" s="15">
        <v>2.4999999999999991</v>
      </c>
      <c r="H80" s="36">
        <f t="shared" si="5"/>
        <v>9.9067349726775937</v>
      </c>
    </row>
    <row r="81" spans="2:8" x14ac:dyDescent="0.25">
      <c r="B81" s="17" t="s">
        <v>13</v>
      </c>
      <c r="C81" s="17" t="s">
        <v>31</v>
      </c>
      <c r="D81" s="17">
        <v>1.3</v>
      </c>
      <c r="E81" s="21">
        <v>0</v>
      </c>
      <c r="F81" s="18">
        <v>0.92592592592592571</v>
      </c>
      <c r="G81" s="15">
        <v>1.3888888888888886</v>
      </c>
      <c r="H81" s="36">
        <f t="shared" si="5"/>
        <v>0.90370370370370368</v>
      </c>
    </row>
    <row r="82" spans="2:8" x14ac:dyDescent="0.25">
      <c r="B82" s="17" t="s">
        <v>15</v>
      </c>
      <c r="C82" s="17" t="s">
        <v>14</v>
      </c>
      <c r="D82" s="17">
        <v>0.78</v>
      </c>
      <c r="E82" s="21">
        <v>1.6393442622950818</v>
      </c>
      <c r="F82" s="18">
        <v>1.8518518518518514</v>
      </c>
      <c r="G82" s="15">
        <v>7.2222222222222205</v>
      </c>
      <c r="H82" s="36">
        <f t="shared" si="5"/>
        <v>2.8733545840922883</v>
      </c>
    </row>
    <row r="83" spans="2:8" x14ac:dyDescent="0.25">
      <c r="B83" s="17" t="s">
        <v>17</v>
      </c>
      <c r="C83" s="17" t="s">
        <v>16</v>
      </c>
      <c r="D83" s="17">
        <v>0.78</v>
      </c>
      <c r="E83" s="21">
        <v>0.32786885245901637</v>
      </c>
      <c r="F83" s="18">
        <v>1.2345679012345676</v>
      </c>
      <c r="G83" s="15">
        <v>1.3888888888888886</v>
      </c>
      <c r="H83" s="36">
        <f t="shared" si="5"/>
        <v>0.93283141064561814</v>
      </c>
    </row>
    <row r="84" spans="2:8" x14ac:dyDescent="0.25">
      <c r="B84" s="17" t="s">
        <v>19</v>
      </c>
      <c r="C84" s="17" t="s">
        <v>18</v>
      </c>
      <c r="D84" s="17">
        <v>5.47</v>
      </c>
      <c r="E84" s="21">
        <v>6.885245901639343</v>
      </c>
      <c r="F84" s="18">
        <v>1.2345679012345676</v>
      </c>
      <c r="G84" s="15">
        <v>7.4999999999999982</v>
      </c>
      <c r="H84" s="36">
        <f t="shared" si="5"/>
        <v>5.2724534507184773</v>
      </c>
    </row>
    <row r="85" spans="2:8" x14ac:dyDescent="0.25">
      <c r="B85" s="17" t="s">
        <v>20</v>
      </c>
      <c r="C85" s="17" t="s">
        <v>32</v>
      </c>
      <c r="D85" s="17">
        <v>11.72</v>
      </c>
      <c r="E85" s="21">
        <v>0</v>
      </c>
      <c r="F85" s="18">
        <v>5.2469135802469129</v>
      </c>
      <c r="G85" s="15">
        <v>5.5555555555555545</v>
      </c>
      <c r="H85" s="36">
        <f t="shared" si="5"/>
        <v>5.6306172839506168</v>
      </c>
    </row>
    <row r="86" spans="2:8" x14ac:dyDescent="0.25">
      <c r="B86" s="17" t="s">
        <v>21</v>
      </c>
      <c r="C86" s="17" t="s">
        <v>33</v>
      </c>
      <c r="D86" s="17">
        <v>0</v>
      </c>
      <c r="E86" s="21">
        <v>2.9508196721311468</v>
      </c>
      <c r="F86" s="18">
        <v>2.4691358024691352</v>
      </c>
      <c r="G86" s="15">
        <v>0</v>
      </c>
      <c r="H86" s="36">
        <f t="shared" si="5"/>
        <v>1.3549888686500706</v>
      </c>
    </row>
    <row r="87" spans="2:8" x14ac:dyDescent="0.25">
      <c r="B87" s="17" t="s">
        <v>22</v>
      </c>
      <c r="C87" s="17" t="s">
        <v>34</v>
      </c>
      <c r="D87" s="17">
        <v>2.34</v>
      </c>
      <c r="E87" s="21">
        <v>0.32786885245901637</v>
      </c>
      <c r="F87" s="18">
        <v>0</v>
      </c>
      <c r="G87" s="15">
        <v>0.27777777777777773</v>
      </c>
      <c r="H87" s="36">
        <f t="shared" si="5"/>
        <v>0.73641165755919846</v>
      </c>
    </row>
    <row r="88" spans="2:8" x14ac:dyDescent="0.25">
      <c r="B88" s="17" t="s">
        <v>23</v>
      </c>
      <c r="C88" s="17" t="s">
        <v>35</v>
      </c>
      <c r="D88" s="17">
        <v>0</v>
      </c>
      <c r="E88" s="21">
        <v>0</v>
      </c>
      <c r="F88" s="18">
        <v>0</v>
      </c>
      <c r="G88" s="15">
        <v>0</v>
      </c>
      <c r="H88" s="36">
        <f t="shared" si="5"/>
        <v>0</v>
      </c>
    </row>
    <row r="89" spans="2:8" x14ac:dyDescent="0.25">
      <c r="B89" s="17" t="s">
        <v>24</v>
      </c>
      <c r="C89" s="17" t="s">
        <v>36</v>
      </c>
      <c r="D89" s="17">
        <v>0</v>
      </c>
      <c r="E89" s="21">
        <v>1.3114754098360655</v>
      </c>
      <c r="F89" s="18">
        <v>0.3086419753086419</v>
      </c>
      <c r="G89" s="15">
        <v>0</v>
      </c>
      <c r="H89" s="36">
        <f t="shared" si="5"/>
        <v>0.40502934628617682</v>
      </c>
    </row>
    <row r="90" spans="2:8" x14ac:dyDescent="0.25">
      <c r="B90" s="17" t="s">
        <v>37</v>
      </c>
      <c r="C90" s="17" t="s">
        <v>38</v>
      </c>
      <c r="D90" s="17">
        <v>3.65</v>
      </c>
      <c r="E90" s="21">
        <v>1.3114754098360655</v>
      </c>
      <c r="F90" s="18">
        <v>1.8518518518518514</v>
      </c>
      <c r="G90" s="15">
        <v>5.5555555555555545</v>
      </c>
      <c r="H90" s="36">
        <f t="shared" si="5"/>
        <v>3.0922207043108676</v>
      </c>
    </row>
    <row r="91" spans="2:8" x14ac:dyDescent="0.25">
      <c r="B91" s="17" t="s">
        <v>39</v>
      </c>
      <c r="C91" s="17" t="s">
        <v>40</v>
      </c>
      <c r="D91" s="17">
        <f>SUM(D79:D90)</f>
        <v>100.00000000000001</v>
      </c>
      <c r="E91" s="21">
        <v>100</v>
      </c>
      <c r="F91" s="21">
        <v>100</v>
      </c>
      <c r="G91" s="15">
        <v>99.999999999999986</v>
      </c>
      <c r="H91" s="36">
        <f t="shared" si="5"/>
        <v>100</v>
      </c>
    </row>
    <row r="94" spans="2:8" x14ac:dyDescent="0.25">
      <c r="B94" s="23"/>
      <c r="C94" s="23" t="s">
        <v>91</v>
      </c>
      <c r="D94" s="23" t="s">
        <v>46</v>
      </c>
      <c r="E94" s="23" t="s">
        <v>47</v>
      </c>
      <c r="F94" s="23" t="s">
        <v>42</v>
      </c>
      <c r="G94" s="23" t="s">
        <v>49</v>
      </c>
      <c r="H94" s="23" t="s">
        <v>50</v>
      </c>
    </row>
    <row r="95" spans="2:8" x14ac:dyDescent="0.25">
      <c r="B95" s="17" t="s">
        <v>41</v>
      </c>
      <c r="C95" s="17" t="s">
        <v>26</v>
      </c>
      <c r="D95" s="117" t="s">
        <v>27</v>
      </c>
      <c r="E95" s="117"/>
      <c r="F95" s="117"/>
      <c r="G95" s="117"/>
      <c r="H95" s="117"/>
    </row>
    <row r="96" spans="2:8" x14ac:dyDescent="0.25">
      <c r="B96" s="17" t="s">
        <v>0</v>
      </c>
      <c r="C96" s="17" t="s">
        <v>1</v>
      </c>
      <c r="D96" s="17">
        <v>2.99</v>
      </c>
      <c r="E96" s="21">
        <v>1.7045454545454544</v>
      </c>
      <c r="F96" s="18">
        <v>6.1093247588424422</v>
      </c>
      <c r="G96" s="15">
        <f>1.95</f>
        <v>1.95</v>
      </c>
      <c r="H96" s="18">
        <f>AVERAGE(D96:G96)</f>
        <v>3.1884675533469737</v>
      </c>
    </row>
    <row r="97" spans="2:8" x14ac:dyDescent="0.25">
      <c r="B97" s="17" t="s">
        <v>2</v>
      </c>
      <c r="C97" s="17" t="s">
        <v>3</v>
      </c>
      <c r="D97" s="17">
        <v>3.7</v>
      </c>
      <c r="E97" s="21">
        <v>0</v>
      </c>
      <c r="F97" s="18">
        <v>11.254019292604502</v>
      </c>
      <c r="G97" s="15">
        <v>1.71</v>
      </c>
      <c r="H97" s="18">
        <f t="shared" ref="H97:H114" si="6">AVERAGE(D97:G97)</f>
        <v>4.166004823151126</v>
      </c>
    </row>
    <row r="98" spans="2:8" x14ac:dyDescent="0.25">
      <c r="B98" s="17" t="s">
        <v>4</v>
      </c>
      <c r="C98" s="17" t="s">
        <v>5</v>
      </c>
      <c r="D98" s="17">
        <v>0</v>
      </c>
      <c r="E98" s="21">
        <v>0</v>
      </c>
      <c r="F98" s="18">
        <v>0</v>
      </c>
      <c r="G98" s="15">
        <v>0.49</v>
      </c>
      <c r="H98" s="18">
        <f t="shared" si="6"/>
        <v>0.1225</v>
      </c>
    </row>
    <row r="99" spans="2:8" x14ac:dyDescent="0.25">
      <c r="B99" s="17" t="s">
        <v>6</v>
      </c>
      <c r="C99" s="17" t="s">
        <v>28</v>
      </c>
      <c r="D99" s="79">
        <v>5.1100000000000003</v>
      </c>
      <c r="E99" s="38">
        <v>3.4090909090909087</v>
      </c>
      <c r="F99" s="36">
        <v>12.218649517684884</v>
      </c>
      <c r="G99" s="80">
        <v>51.22</v>
      </c>
      <c r="H99" s="36">
        <f t="shared" si="6"/>
        <v>17.989435106693946</v>
      </c>
    </row>
    <row r="100" spans="2:8" x14ac:dyDescent="0.25">
      <c r="B100" s="17" t="s">
        <v>7</v>
      </c>
      <c r="C100" s="17" t="s">
        <v>29</v>
      </c>
      <c r="D100" s="79">
        <v>2.64</v>
      </c>
      <c r="E100" s="38">
        <v>4.545454545454545</v>
      </c>
      <c r="F100" s="36">
        <v>5.1446945337620571</v>
      </c>
      <c r="G100" s="80">
        <v>3.9</v>
      </c>
      <c r="H100" s="36">
        <f t="shared" si="6"/>
        <v>4.0575372698041505</v>
      </c>
    </row>
    <row r="101" spans="2:8" x14ac:dyDescent="0.25">
      <c r="B101" s="17" t="s">
        <v>8</v>
      </c>
      <c r="C101" s="17" t="s">
        <v>9</v>
      </c>
      <c r="D101" s="79">
        <v>63.91</v>
      </c>
      <c r="E101" s="38">
        <v>62.499999999999993</v>
      </c>
      <c r="F101" s="36">
        <v>46.302250803858506</v>
      </c>
      <c r="G101" s="80">
        <v>0</v>
      </c>
      <c r="H101" s="36">
        <f t="shared" si="6"/>
        <v>43.178062700964624</v>
      </c>
    </row>
    <row r="102" spans="2:8" x14ac:dyDescent="0.25">
      <c r="B102" s="19" t="s">
        <v>10</v>
      </c>
      <c r="C102" s="19" t="s">
        <v>30</v>
      </c>
      <c r="D102" s="19">
        <f>SUM(D96:D101)</f>
        <v>78.349999999999994</v>
      </c>
      <c r="E102" s="22">
        <v>72.159090909090892</v>
      </c>
      <c r="F102" s="20">
        <v>81.028938906752401</v>
      </c>
      <c r="G102" s="16">
        <f>SUM(G96:G101)</f>
        <v>59.269999999999996</v>
      </c>
      <c r="H102" s="20">
        <f t="shared" si="6"/>
        <v>72.702007453960817</v>
      </c>
    </row>
    <row r="103" spans="2:8" x14ac:dyDescent="0.25">
      <c r="B103" s="17" t="s">
        <v>11</v>
      </c>
      <c r="C103" s="17" t="s">
        <v>12</v>
      </c>
      <c r="D103" s="17">
        <f>7.57</f>
        <v>7.57</v>
      </c>
      <c r="E103" s="21">
        <v>5.9659090909090908</v>
      </c>
      <c r="F103" s="18">
        <v>4.5016077170418001</v>
      </c>
      <c r="G103" s="15">
        <v>14.63</v>
      </c>
      <c r="H103" s="18">
        <f t="shared" si="6"/>
        <v>8.1668792019877223</v>
      </c>
    </row>
    <row r="104" spans="2:8" x14ac:dyDescent="0.25">
      <c r="B104" s="17" t="s">
        <v>13</v>
      </c>
      <c r="C104" s="17" t="s">
        <v>31</v>
      </c>
      <c r="D104" s="17">
        <v>0.35</v>
      </c>
      <c r="E104" s="21">
        <v>0.28409090909090906</v>
      </c>
      <c r="F104" s="18">
        <v>1.6077170418006428</v>
      </c>
      <c r="G104" s="15">
        <v>1.46</v>
      </c>
      <c r="H104" s="18">
        <f t="shared" si="6"/>
        <v>0.92545198772288795</v>
      </c>
    </row>
    <row r="105" spans="2:8" x14ac:dyDescent="0.25">
      <c r="B105" s="17" t="s">
        <v>15</v>
      </c>
      <c r="C105" s="17" t="s">
        <v>14</v>
      </c>
      <c r="D105" s="17">
        <v>0.88</v>
      </c>
      <c r="E105" s="21">
        <v>1.9886363636363635</v>
      </c>
      <c r="F105" s="18">
        <v>0.32154340836012857</v>
      </c>
      <c r="G105" s="15">
        <v>6.83</v>
      </c>
      <c r="H105" s="18">
        <f t="shared" si="6"/>
        <v>2.5050449429991231</v>
      </c>
    </row>
    <row r="106" spans="2:8" x14ac:dyDescent="0.25">
      <c r="B106" s="17" t="s">
        <v>17</v>
      </c>
      <c r="C106" s="17" t="s">
        <v>16</v>
      </c>
      <c r="D106" s="17">
        <v>1.76</v>
      </c>
      <c r="E106" s="21">
        <v>2.2727272727272725</v>
      </c>
      <c r="F106" s="18">
        <v>1.6077170418006428</v>
      </c>
      <c r="G106" s="15">
        <v>0.98</v>
      </c>
      <c r="H106" s="18">
        <f t="shared" si="6"/>
        <v>1.6551110786319789</v>
      </c>
    </row>
    <row r="107" spans="2:8" x14ac:dyDescent="0.25">
      <c r="B107" s="17" t="s">
        <v>19</v>
      </c>
      <c r="C107" s="17" t="s">
        <v>18</v>
      </c>
      <c r="D107" s="17">
        <v>7.04</v>
      </c>
      <c r="E107" s="21">
        <v>10.795454545454543</v>
      </c>
      <c r="F107" s="18">
        <v>6.7524115755627001</v>
      </c>
      <c r="G107" s="15">
        <v>5.37</v>
      </c>
      <c r="H107" s="18">
        <f t="shared" si="6"/>
        <v>7.4894665302543109</v>
      </c>
    </row>
    <row r="108" spans="2:8" x14ac:dyDescent="0.25">
      <c r="B108" s="17" t="s">
        <v>20</v>
      </c>
      <c r="C108" s="17" t="s">
        <v>32</v>
      </c>
      <c r="D108" s="17">
        <v>1.58</v>
      </c>
      <c r="E108" s="21">
        <v>0</v>
      </c>
      <c r="F108" s="18">
        <v>0</v>
      </c>
      <c r="G108" s="15">
        <v>2.68</v>
      </c>
      <c r="H108" s="18">
        <f t="shared" si="6"/>
        <v>1.0649999999999999</v>
      </c>
    </row>
    <row r="109" spans="2:8" x14ac:dyDescent="0.25">
      <c r="B109" s="17" t="s">
        <v>21</v>
      </c>
      <c r="C109" s="17" t="s">
        <v>33</v>
      </c>
      <c r="D109" s="17">
        <v>0.35</v>
      </c>
      <c r="E109" s="21">
        <v>1.7045454545454544</v>
      </c>
      <c r="F109" s="18">
        <v>0.96463022508038565</v>
      </c>
      <c r="G109" s="15">
        <v>3.9</v>
      </c>
      <c r="H109" s="18">
        <f t="shared" si="6"/>
        <v>1.7297939199064598</v>
      </c>
    </row>
    <row r="110" spans="2:8" x14ac:dyDescent="0.25">
      <c r="B110" s="17" t="s">
        <v>22</v>
      </c>
      <c r="C110" s="17" t="s">
        <v>34</v>
      </c>
      <c r="D110" s="17">
        <v>0.35</v>
      </c>
      <c r="E110" s="21">
        <v>0</v>
      </c>
      <c r="F110" s="18">
        <v>0</v>
      </c>
      <c r="G110" s="15">
        <v>0</v>
      </c>
      <c r="H110" s="18">
        <f t="shared" si="6"/>
        <v>8.7499999999999994E-2</v>
      </c>
    </row>
    <row r="111" spans="2:8" x14ac:dyDescent="0.25">
      <c r="B111" s="17" t="s">
        <v>23</v>
      </c>
      <c r="C111" s="17" t="s">
        <v>35</v>
      </c>
      <c r="D111" s="17">
        <v>0</v>
      </c>
      <c r="E111" s="21">
        <v>0</v>
      </c>
      <c r="F111" s="18">
        <v>0</v>
      </c>
      <c r="G111" s="15">
        <v>0</v>
      </c>
      <c r="H111" s="18">
        <f t="shared" si="6"/>
        <v>0</v>
      </c>
    </row>
    <row r="112" spans="2:8" x14ac:dyDescent="0.25">
      <c r="B112" s="17" t="s">
        <v>24</v>
      </c>
      <c r="C112" s="17" t="s">
        <v>36</v>
      </c>
      <c r="D112" s="17">
        <v>0</v>
      </c>
      <c r="E112" s="21">
        <v>0</v>
      </c>
      <c r="F112" s="18">
        <v>0.64308681672025714</v>
      </c>
      <c r="G112" s="15">
        <v>0</v>
      </c>
      <c r="H112" s="18">
        <f t="shared" si="6"/>
        <v>0.16077170418006428</v>
      </c>
    </row>
    <row r="113" spans="2:8" x14ac:dyDescent="0.25">
      <c r="B113" s="17" t="s">
        <v>37</v>
      </c>
      <c r="C113" s="17" t="s">
        <v>38</v>
      </c>
      <c r="D113" s="17">
        <v>1.76</v>
      </c>
      <c r="E113" s="21">
        <v>4.8295454545454541</v>
      </c>
      <c r="F113" s="18">
        <v>2.5723472668810285</v>
      </c>
      <c r="G113" s="15">
        <v>4.88</v>
      </c>
      <c r="H113" s="18">
        <f t="shared" si="6"/>
        <v>3.5104731803566205</v>
      </c>
    </row>
    <row r="114" spans="2:8" x14ac:dyDescent="0.25">
      <c r="B114" s="39" t="s">
        <v>39</v>
      </c>
      <c r="C114" s="39" t="s">
        <v>40</v>
      </c>
      <c r="D114" s="39">
        <f>SUM(D102:D113)</f>
        <v>99.989999999999981</v>
      </c>
      <c r="E114" s="39">
        <v>100</v>
      </c>
      <c r="F114" s="39">
        <v>100</v>
      </c>
      <c r="G114" s="81">
        <v>100</v>
      </c>
      <c r="H114" s="39">
        <f t="shared" si="6"/>
        <v>99.997500000000002</v>
      </c>
    </row>
    <row r="117" spans="2:8" x14ac:dyDescent="0.25">
      <c r="B117" s="23"/>
      <c r="C117" s="23" t="s">
        <v>92</v>
      </c>
      <c r="D117" s="23" t="s">
        <v>46</v>
      </c>
      <c r="E117" s="23" t="s">
        <v>47</v>
      </c>
      <c r="F117" s="23" t="s">
        <v>42</v>
      </c>
      <c r="G117" s="23" t="s">
        <v>49</v>
      </c>
      <c r="H117" s="23" t="s">
        <v>50</v>
      </c>
    </row>
    <row r="118" spans="2:8" x14ac:dyDescent="0.25">
      <c r="B118" s="17" t="s">
        <v>41</v>
      </c>
      <c r="C118" s="17" t="s">
        <v>26</v>
      </c>
      <c r="D118" s="117" t="s">
        <v>27</v>
      </c>
      <c r="E118" s="117"/>
      <c r="F118" s="117"/>
      <c r="G118" s="117"/>
      <c r="H118" s="117"/>
    </row>
    <row r="119" spans="2:8" x14ac:dyDescent="0.25">
      <c r="B119" s="17" t="s">
        <v>0</v>
      </c>
      <c r="C119" s="17" t="s">
        <v>1</v>
      </c>
      <c r="D119" s="17">
        <v>3.31</v>
      </c>
      <c r="E119" s="21">
        <v>4.4400000000000004</v>
      </c>
      <c r="F119" s="18">
        <v>1.9370460048426148</v>
      </c>
      <c r="G119" s="15">
        <f>9.39</f>
        <v>9.39</v>
      </c>
      <c r="H119" s="18">
        <f>AVERAGE(D119:G119)</f>
        <v>4.7692615012106536</v>
      </c>
    </row>
    <row r="120" spans="2:8" x14ac:dyDescent="0.25">
      <c r="B120" s="17" t="s">
        <v>2</v>
      </c>
      <c r="C120" s="17" t="s">
        <v>3</v>
      </c>
      <c r="D120" s="17">
        <v>0</v>
      </c>
      <c r="E120" s="21">
        <v>3.85</v>
      </c>
      <c r="F120" s="18">
        <v>4.8426150121065366</v>
      </c>
      <c r="G120" s="15">
        <v>0</v>
      </c>
      <c r="H120" s="18">
        <f t="shared" ref="H120:H137" si="7">AVERAGE(D120:G120)</f>
        <v>2.173153753026634</v>
      </c>
    </row>
    <row r="121" spans="2:8" x14ac:dyDescent="0.25">
      <c r="B121" s="17" t="s">
        <v>4</v>
      </c>
      <c r="C121" s="17" t="s">
        <v>5</v>
      </c>
      <c r="D121" s="17">
        <v>0</v>
      </c>
      <c r="E121" s="21">
        <v>3.25</v>
      </c>
      <c r="F121" s="18">
        <v>0.24213075060532685</v>
      </c>
      <c r="G121" s="15">
        <v>0.41</v>
      </c>
      <c r="H121" s="18">
        <f t="shared" si="7"/>
        <v>0.97553268765133172</v>
      </c>
    </row>
    <row r="122" spans="2:8" x14ac:dyDescent="0.25">
      <c r="B122" s="17" t="s">
        <v>6</v>
      </c>
      <c r="C122" s="17" t="s">
        <v>28</v>
      </c>
      <c r="D122" s="79">
        <v>4.96</v>
      </c>
      <c r="E122" s="38">
        <v>0</v>
      </c>
      <c r="F122" s="36">
        <v>0</v>
      </c>
      <c r="G122" s="80">
        <v>56.33</v>
      </c>
      <c r="H122" s="36">
        <f t="shared" si="7"/>
        <v>15.3225</v>
      </c>
    </row>
    <row r="123" spans="2:8" x14ac:dyDescent="0.25">
      <c r="B123" s="17" t="s">
        <v>7</v>
      </c>
      <c r="C123" s="17" t="s">
        <v>29</v>
      </c>
      <c r="D123" s="79">
        <v>12.95</v>
      </c>
      <c r="E123" s="38">
        <v>11.24</v>
      </c>
      <c r="F123" s="36">
        <v>6.7796610169491514</v>
      </c>
      <c r="G123" s="80">
        <v>7.96</v>
      </c>
      <c r="H123" s="36">
        <f t="shared" si="7"/>
        <v>9.7324152542372868</v>
      </c>
    </row>
    <row r="124" spans="2:8" x14ac:dyDescent="0.25">
      <c r="B124" s="17" t="s">
        <v>8</v>
      </c>
      <c r="C124" s="17" t="s">
        <v>9</v>
      </c>
      <c r="D124" s="79">
        <v>49.59</v>
      </c>
      <c r="E124" s="38">
        <v>47.63</v>
      </c>
      <c r="F124" s="36">
        <v>66.101694915254228</v>
      </c>
      <c r="G124" s="80">
        <v>0</v>
      </c>
      <c r="H124" s="36">
        <f t="shared" si="7"/>
        <v>40.830423728813557</v>
      </c>
    </row>
    <row r="125" spans="2:8" x14ac:dyDescent="0.25">
      <c r="B125" s="19" t="s">
        <v>10</v>
      </c>
      <c r="C125" s="19" t="s">
        <v>30</v>
      </c>
      <c r="D125" s="19">
        <f>SUM(D119:D124)</f>
        <v>70.81</v>
      </c>
      <c r="E125" s="22">
        <f>SUM(E119:E124)</f>
        <v>70.41</v>
      </c>
      <c r="F125" s="20">
        <v>79.903147699757852</v>
      </c>
      <c r="G125" s="16">
        <f>SUM(G119:G124)</f>
        <v>74.089999999999989</v>
      </c>
      <c r="H125" s="20">
        <f t="shared" si="7"/>
        <v>73.803286924939457</v>
      </c>
    </row>
    <row r="126" spans="2:8" x14ac:dyDescent="0.25">
      <c r="B126" s="17" t="s">
        <v>11</v>
      </c>
      <c r="C126" s="17" t="s">
        <v>12</v>
      </c>
      <c r="D126" s="17">
        <v>10.19</v>
      </c>
      <c r="E126" s="21">
        <v>5.62</v>
      </c>
      <c r="F126" s="18">
        <v>5.5690072639225168</v>
      </c>
      <c r="G126" s="15">
        <v>6.33</v>
      </c>
      <c r="H126" s="18">
        <f t="shared" si="7"/>
        <v>6.9272518159806289</v>
      </c>
    </row>
    <row r="127" spans="2:8" x14ac:dyDescent="0.25">
      <c r="B127" s="17" t="s">
        <v>13</v>
      </c>
      <c r="C127" s="17" t="s">
        <v>31</v>
      </c>
      <c r="D127" s="17">
        <v>0</v>
      </c>
      <c r="E127" s="21">
        <v>1.48</v>
      </c>
      <c r="F127" s="18">
        <v>1.4527845036319609</v>
      </c>
      <c r="G127" s="15">
        <v>3.06</v>
      </c>
      <c r="H127" s="18">
        <f t="shared" si="7"/>
        <v>1.4981961259079903</v>
      </c>
    </row>
    <row r="128" spans="2:8" x14ac:dyDescent="0.25">
      <c r="B128" s="17" t="s">
        <v>15</v>
      </c>
      <c r="C128" s="17" t="s">
        <v>14</v>
      </c>
      <c r="D128" s="17">
        <v>0</v>
      </c>
      <c r="E128" s="21">
        <v>3.25</v>
      </c>
      <c r="F128" s="18">
        <v>0.24213075060532685</v>
      </c>
      <c r="G128" s="15">
        <v>3.67</v>
      </c>
      <c r="H128" s="18">
        <f t="shared" si="7"/>
        <v>1.7905326876513317</v>
      </c>
    </row>
    <row r="129" spans="2:8" x14ac:dyDescent="0.25">
      <c r="B129" s="17" t="s">
        <v>17</v>
      </c>
      <c r="C129" s="17" t="s">
        <v>16</v>
      </c>
      <c r="D129" s="17">
        <v>1.65</v>
      </c>
      <c r="E129" s="21">
        <v>2.0699999999999998</v>
      </c>
      <c r="F129" s="18">
        <v>0.72639225181598044</v>
      </c>
      <c r="G129" s="15">
        <v>0.41</v>
      </c>
      <c r="H129" s="18">
        <f t="shared" si="7"/>
        <v>1.214098062953995</v>
      </c>
    </row>
    <row r="130" spans="2:8" x14ac:dyDescent="0.25">
      <c r="B130" s="17" t="s">
        <v>19</v>
      </c>
      <c r="C130" s="17" t="s">
        <v>18</v>
      </c>
      <c r="D130" s="17">
        <v>4.68</v>
      </c>
      <c r="E130" s="21">
        <v>3.55</v>
      </c>
      <c r="F130" s="18">
        <v>6.0532687651331702</v>
      </c>
      <c r="G130" s="15">
        <v>6.33</v>
      </c>
      <c r="H130" s="18">
        <f t="shared" si="7"/>
        <v>5.1533171912832927</v>
      </c>
    </row>
    <row r="131" spans="2:8" x14ac:dyDescent="0.25">
      <c r="B131" s="17" t="s">
        <v>20</v>
      </c>
      <c r="C131" s="17" t="s">
        <v>32</v>
      </c>
      <c r="D131" s="17">
        <v>5.51</v>
      </c>
      <c r="E131" s="21">
        <v>6.51</v>
      </c>
      <c r="F131" s="18">
        <v>1.9370460048426148</v>
      </c>
      <c r="G131" s="15">
        <v>0</v>
      </c>
      <c r="H131" s="18">
        <f t="shared" si="7"/>
        <v>3.4892615012106534</v>
      </c>
    </row>
    <row r="132" spans="2:8" x14ac:dyDescent="0.25">
      <c r="B132" s="17" t="s">
        <v>21</v>
      </c>
      <c r="C132" s="17" t="s">
        <v>33</v>
      </c>
      <c r="D132" s="17">
        <v>0</v>
      </c>
      <c r="E132" s="21">
        <v>0</v>
      </c>
      <c r="F132" s="18">
        <v>0</v>
      </c>
      <c r="G132" s="15">
        <v>0</v>
      </c>
      <c r="H132" s="18">
        <f t="shared" si="7"/>
        <v>0</v>
      </c>
    </row>
    <row r="133" spans="2:8" x14ac:dyDescent="0.25">
      <c r="B133" s="17" t="s">
        <v>22</v>
      </c>
      <c r="C133" s="17" t="s">
        <v>34</v>
      </c>
      <c r="D133" s="17">
        <v>0.83</v>
      </c>
      <c r="E133" s="21">
        <v>2.37</v>
      </c>
      <c r="F133" s="18">
        <v>0</v>
      </c>
      <c r="G133" s="15">
        <v>0</v>
      </c>
      <c r="H133" s="18">
        <f t="shared" si="7"/>
        <v>0.8</v>
      </c>
    </row>
    <row r="134" spans="2:8" x14ac:dyDescent="0.25">
      <c r="B134" s="17" t="s">
        <v>23</v>
      </c>
      <c r="C134" s="17" t="s">
        <v>35</v>
      </c>
      <c r="D134" s="17">
        <v>0</v>
      </c>
      <c r="E134" s="21">
        <v>0</v>
      </c>
      <c r="F134" s="18">
        <v>0</v>
      </c>
      <c r="G134" s="15">
        <v>0</v>
      </c>
      <c r="H134" s="18">
        <f t="shared" si="7"/>
        <v>0</v>
      </c>
    </row>
    <row r="135" spans="2:8" x14ac:dyDescent="0.25">
      <c r="B135" s="17" t="s">
        <v>24</v>
      </c>
      <c r="C135" s="17" t="s">
        <v>36</v>
      </c>
      <c r="D135" s="17">
        <v>2.2000000000000002</v>
      </c>
      <c r="E135" s="21">
        <v>0</v>
      </c>
      <c r="F135" s="18">
        <v>0.9685230024213074</v>
      </c>
      <c r="G135" s="15">
        <v>0</v>
      </c>
      <c r="H135" s="18">
        <f t="shared" si="7"/>
        <v>0.79213075060532689</v>
      </c>
    </row>
    <row r="136" spans="2:8" x14ac:dyDescent="0.25">
      <c r="B136" s="17" t="s">
        <v>37</v>
      </c>
      <c r="C136" s="17" t="s">
        <v>38</v>
      </c>
      <c r="D136" s="17">
        <v>4.13</v>
      </c>
      <c r="E136" s="21">
        <v>4.7300000000000004</v>
      </c>
      <c r="F136" s="18">
        <v>3.1476997578692489</v>
      </c>
      <c r="G136" s="15">
        <v>6.12</v>
      </c>
      <c r="H136" s="18">
        <f t="shared" si="7"/>
        <v>4.531924939467312</v>
      </c>
    </row>
    <row r="137" spans="2:8" x14ac:dyDescent="0.25">
      <c r="B137" s="17" t="s">
        <v>39</v>
      </c>
      <c r="C137" s="17" t="s">
        <v>40</v>
      </c>
      <c r="D137" s="39">
        <f>SUM(D125:D136)</f>
        <v>100.00000000000001</v>
      </c>
      <c r="E137" s="39">
        <f>SUM(E125:E136)</f>
        <v>99.990000000000009</v>
      </c>
      <c r="F137" s="39">
        <v>100</v>
      </c>
      <c r="G137" s="81">
        <f>SUM(G125:G136)</f>
        <v>100.00999999999999</v>
      </c>
      <c r="H137" s="39">
        <f t="shared" si="7"/>
        <v>100</v>
      </c>
    </row>
    <row r="140" spans="2:8" x14ac:dyDescent="0.25">
      <c r="B140" s="23"/>
      <c r="C140" s="23" t="s">
        <v>93</v>
      </c>
      <c r="D140" s="23" t="s">
        <v>46</v>
      </c>
      <c r="E140" s="23" t="s">
        <v>47</v>
      </c>
      <c r="F140" s="23" t="s">
        <v>42</v>
      </c>
      <c r="G140" s="23" t="s">
        <v>49</v>
      </c>
      <c r="H140" s="23" t="s">
        <v>50</v>
      </c>
    </row>
    <row r="141" spans="2:8" x14ac:dyDescent="0.25">
      <c r="B141" s="17" t="s">
        <v>41</v>
      </c>
      <c r="C141" s="17" t="s">
        <v>26</v>
      </c>
      <c r="D141" s="117" t="s">
        <v>27</v>
      </c>
      <c r="E141" s="117"/>
      <c r="F141" s="117"/>
      <c r="G141" s="117"/>
      <c r="H141" s="117"/>
    </row>
    <row r="142" spans="2:8" x14ac:dyDescent="0.25">
      <c r="B142" s="17" t="s">
        <v>0</v>
      </c>
      <c r="C142" s="17" t="s">
        <v>1</v>
      </c>
      <c r="D142" s="17">
        <v>3.3</v>
      </c>
      <c r="E142" s="21">
        <v>6.33</v>
      </c>
      <c r="F142" s="18">
        <v>2.9220779220779214</v>
      </c>
      <c r="G142" s="15">
        <v>1.1337868480725621</v>
      </c>
      <c r="H142" s="18">
        <f>AVERAGE(D142:G142)</f>
        <v>3.4214661925376206</v>
      </c>
    </row>
    <row r="143" spans="2:8" x14ac:dyDescent="0.25">
      <c r="B143" s="17" t="s">
        <v>2</v>
      </c>
      <c r="C143" s="17" t="s">
        <v>3</v>
      </c>
      <c r="D143" s="17">
        <v>0</v>
      </c>
      <c r="E143" s="21">
        <v>0</v>
      </c>
      <c r="F143" s="18">
        <v>7.4675324675324655</v>
      </c>
      <c r="G143" s="15">
        <v>0</v>
      </c>
      <c r="H143" s="18">
        <f t="shared" ref="H143:H160" si="8">AVERAGE(D143:G143)</f>
        <v>1.8668831168831164</v>
      </c>
    </row>
    <row r="144" spans="2:8" x14ac:dyDescent="0.25">
      <c r="B144" s="17" t="s">
        <v>4</v>
      </c>
      <c r="C144" s="17" t="s">
        <v>5</v>
      </c>
      <c r="D144" s="79">
        <v>0</v>
      </c>
      <c r="E144" s="38">
        <v>0.68</v>
      </c>
      <c r="F144" s="36">
        <v>0</v>
      </c>
      <c r="G144" s="80">
        <v>2.2675736961451243</v>
      </c>
      <c r="H144" s="36">
        <f t="shared" si="8"/>
        <v>0.73689342403628111</v>
      </c>
    </row>
    <row r="145" spans="2:8" x14ac:dyDescent="0.25">
      <c r="B145" s="17" t="s">
        <v>6</v>
      </c>
      <c r="C145" s="17" t="s">
        <v>28</v>
      </c>
      <c r="D145" s="79">
        <v>20.13</v>
      </c>
      <c r="E145" s="38">
        <v>4.9800000000000004</v>
      </c>
      <c r="F145" s="36">
        <v>14.285714285714281</v>
      </c>
      <c r="G145" s="80">
        <v>64.62585034013604</v>
      </c>
      <c r="H145" s="36">
        <f t="shared" si="8"/>
        <v>26.005391156462579</v>
      </c>
    </row>
    <row r="146" spans="2:8" x14ac:dyDescent="0.25">
      <c r="B146" s="17" t="s">
        <v>7</v>
      </c>
      <c r="C146" s="17" t="s">
        <v>29</v>
      </c>
      <c r="D146" s="79">
        <v>12.21</v>
      </c>
      <c r="E146" s="38">
        <v>4.07</v>
      </c>
      <c r="F146" s="36">
        <v>3.8961038961038952</v>
      </c>
      <c r="G146" s="80">
        <v>4.7619047619047619</v>
      </c>
      <c r="H146" s="36">
        <f t="shared" si="8"/>
        <v>6.2345021645021648</v>
      </c>
    </row>
    <row r="147" spans="2:8" x14ac:dyDescent="0.25">
      <c r="B147" s="17" t="s">
        <v>8</v>
      </c>
      <c r="C147" s="17" t="s">
        <v>9</v>
      </c>
      <c r="D147" s="79">
        <v>39.270000000000003</v>
      </c>
      <c r="E147" s="38">
        <v>54.3</v>
      </c>
      <c r="F147" s="36">
        <v>50.974025974025963</v>
      </c>
      <c r="G147" s="80">
        <v>0</v>
      </c>
      <c r="H147" s="36">
        <f t="shared" si="8"/>
        <v>36.136006493506486</v>
      </c>
    </row>
    <row r="148" spans="2:8" x14ac:dyDescent="0.25">
      <c r="B148" s="19" t="s">
        <v>10</v>
      </c>
      <c r="C148" s="19" t="s">
        <v>30</v>
      </c>
      <c r="D148" s="19">
        <f>SUM(D142:D147)</f>
        <v>74.91</v>
      </c>
      <c r="E148" s="22">
        <f>SUM(E142:E147)</f>
        <v>70.36</v>
      </c>
      <c r="F148" s="20">
        <v>79.545454545454533</v>
      </c>
      <c r="G148" s="16">
        <v>72.789115646258495</v>
      </c>
      <c r="H148" s="20">
        <f t="shared" si="8"/>
        <v>74.401142547928259</v>
      </c>
    </row>
    <row r="149" spans="2:8" x14ac:dyDescent="0.25">
      <c r="B149" s="17" t="s">
        <v>11</v>
      </c>
      <c r="C149" s="17" t="s">
        <v>12</v>
      </c>
      <c r="D149" s="17">
        <v>4.62</v>
      </c>
      <c r="E149" s="21">
        <v>11.99</v>
      </c>
      <c r="F149" s="18">
        <v>5.8441558441558428</v>
      </c>
      <c r="G149" s="15">
        <v>6.8027210884353728</v>
      </c>
      <c r="H149" s="18">
        <f t="shared" si="8"/>
        <v>7.3142192331478038</v>
      </c>
    </row>
    <row r="150" spans="2:8" x14ac:dyDescent="0.25">
      <c r="B150" s="17" t="s">
        <v>13</v>
      </c>
      <c r="C150" s="17" t="s">
        <v>31</v>
      </c>
      <c r="D150" s="17">
        <v>3.96</v>
      </c>
      <c r="E150" s="21">
        <v>0</v>
      </c>
      <c r="F150" s="18">
        <v>0.9740259740259738</v>
      </c>
      <c r="G150" s="15">
        <v>1.1337868480725621</v>
      </c>
      <c r="H150" s="18">
        <f t="shared" si="8"/>
        <v>1.516953205524634</v>
      </c>
    </row>
    <row r="151" spans="2:8" x14ac:dyDescent="0.25">
      <c r="B151" s="17" t="s">
        <v>15</v>
      </c>
      <c r="C151" s="17" t="s">
        <v>14</v>
      </c>
      <c r="D151" s="17">
        <v>0</v>
      </c>
      <c r="E151" s="21">
        <v>1.36</v>
      </c>
      <c r="F151" s="18">
        <v>1.6233766233766231</v>
      </c>
      <c r="G151" s="15">
        <v>3.8548752834467117</v>
      </c>
      <c r="H151" s="18">
        <f t="shared" si="8"/>
        <v>1.7095629767058336</v>
      </c>
    </row>
    <row r="152" spans="2:8" x14ac:dyDescent="0.25">
      <c r="B152" s="17" t="s">
        <v>17</v>
      </c>
      <c r="C152" s="17" t="s">
        <v>16</v>
      </c>
      <c r="D152" s="17">
        <v>3.63</v>
      </c>
      <c r="E152" s="21">
        <v>0.9</v>
      </c>
      <c r="F152" s="18">
        <v>1.2987012987012985</v>
      </c>
      <c r="G152" s="15">
        <v>0.45351473922902491</v>
      </c>
      <c r="H152" s="18">
        <f t="shared" si="8"/>
        <v>1.5705540094825809</v>
      </c>
    </row>
    <row r="153" spans="2:8" x14ac:dyDescent="0.25">
      <c r="B153" s="17" t="s">
        <v>19</v>
      </c>
      <c r="C153" s="17" t="s">
        <v>18</v>
      </c>
      <c r="D153" s="17">
        <v>7.59</v>
      </c>
      <c r="E153" s="21">
        <v>4.3</v>
      </c>
      <c r="F153" s="18">
        <v>5.8441558441558428</v>
      </c>
      <c r="G153" s="15">
        <v>5.895691609977324</v>
      </c>
      <c r="H153" s="18">
        <f t="shared" si="8"/>
        <v>5.9074618635332916</v>
      </c>
    </row>
    <row r="154" spans="2:8" x14ac:dyDescent="0.25">
      <c r="B154" s="17" t="s">
        <v>20</v>
      </c>
      <c r="C154" s="17" t="s">
        <v>32</v>
      </c>
      <c r="D154" s="17">
        <v>0.99</v>
      </c>
      <c r="E154" s="21">
        <v>7.01</v>
      </c>
      <c r="F154" s="18">
        <v>0</v>
      </c>
      <c r="G154" s="15">
        <v>7.482993197278911</v>
      </c>
      <c r="H154" s="18">
        <f t="shared" si="8"/>
        <v>3.870748299319728</v>
      </c>
    </row>
    <row r="155" spans="2:8" x14ac:dyDescent="0.25">
      <c r="B155" s="17" t="s">
        <v>21</v>
      </c>
      <c r="C155" s="17" t="s">
        <v>33</v>
      </c>
      <c r="D155" s="17">
        <v>0</v>
      </c>
      <c r="E155" s="21">
        <v>0.9</v>
      </c>
      <c r="F155" s="18">
        <v>1.6233766233766231</v>
      </c>
      <c r="G155" s="15">
        <v>0</v>
      </c>
      <c r="H155" s="18">
        <f t="shared" si="8"/>
        <v>0.63084415584415576</v>
      </c>
    </row>
    <row r="156" spans="2:8" x14ac:dyDescent="0.25">
      <c r="B156" s="17" t="s">
        <v>22</v>
      </c>
      <c r="C156" s="17" t="s">
        <v>34</v>
      </c>
      <c r="D156" s="17">
        <v>0</v>
      </c>
      <c r="E156" s="21">
        <v>0</v>
      </c>
      <c r="F156" s="18">
        <v>0</v>
      </c>
      <c r="G156" s="15">
        <v>0.22675736961451246</v>
      </c>
      <c r="H156" s="18">
        <f t="shared" si="8"/>
        <v>5.6689342403628114E-2</v>
      </c>
    </row>
    <row r="157" spans="2:8" x14ac:dyDescent="0.25">
      <c r="B157" s="17" t="s">
        <v>23</v>
      </c>
      <c r="C157" s="17" t="s">
        <v>35</v>
      </c>
      <c r="D157" s="17">
        <v>0</v>
      </c>
      <c r="E157" s="21">
        <v>0</v>
      </c>
      <c r="F157" s="18">
        <v>0</v>
      </c>
      <c r="G157" s="15">
        <v>0</v>
      </c>
      <c r="H157" s="18">
        <f t="shared" si="8"/>
        <v>0</v>
      </c>
    </row>
    <row r="158" spans="2:8" x14ac:dyDescent="0.25">
      <c r="B158" s="17" t="s">
        <v>24</v>
      </c>
      <c r="C158" s="17" t="s">
        <v>36</v>
      </c>
      <c r="D158" s="17">
        <v>0</v>
      </c>
      <c r="E158" s="21">
        <v>0</v>
      </c>
      <c r="F158" s="18">
        <v>0.32467532467532462</v>
      </c>
      <c r="G158" s="15">
        <v>0</v>
      </c>
      <c r="H158" s="18">
        <f t="shared" si="8"/>
        <v>8.1168831168831154E-2</v>
      </c>
    </row>
    <row r="159" spans="2:8" x14ac:dyDescent="0.25">
      <c r="B159" s="17" t="s">
        <v>37</v>
      </c>
      <c r="C159" s="17" t="s">
        <v>38</v>
      </c>
      <c r="D159" s="17">
        <v>4.29</v>
      </c>
      <c r="E159" s="21">
        <v>3.17</v>
      </c>
      <c r="F159" s="18">
        <v>2.9220779220779214</v>
      </c>
      <c r="G159" s="15">
        <v>1.3605442176870746</v>
      </c>
      <c r="H159" s="18">
        <f t="shared" si="8"/>
        <v>2.9356555349412492</v>
      </c>
    </row>
    <row r="160" spans="2:8" x14ac:dyDescent="0.25">
      <c r="B160" s="17" t="s">
        <v>39</v>
      </c>
      <c r="C160" s="17" t="s">
        <v>40</v>
      </c>
      <c r="D160" s="39">
        <f>SUM(D148:D159)</f>
        <v>99.99</v>
      </c>
      <c r="E160" s="39">
        <f>SUM(E148:E159)</f>
        <v>99.990000000000009</v>
      </c>
      <c r="F160" s="39">
        <v>100</v>
      </c>
      <c r="G160" s="81">
        <v>100</v>
      </c>
      <c r="H160" s="39">
        <f t="shared" si="8"/>
        <v>99.995000000000005</v>
      </c>
    </row>
  </sheetData>
  <mergeCells count="8">
    <mergeCell ref="B1:H1"/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5"/>
  <sheetViews>
    <sheetView topLeftCell="A2" workbookViewId="0">
      <selection activeCell="H23" sqref="D5:H23"/>
    </sheetView>
  </sheetViews>
  <sheetFormatPr defaultRowHeight="15" x14ac:dyDescent="0.25"/>
  <cols>
    <col min="3" max="3" width="40.42578125" customWidth="1"/>
    <col min="4" max="4" width="14.28515625" customWidth="1"/>
  </cols>
  <sheetData>
    <row r="1" spans="2:8" ht="15.75" thickBot="1" x14ac:dyDescent="0.3"/>
    <row r="2" spans="2:8" ht="19.5" thickBot="1" x14ac:dyDescent="0.35">
      <c r="B2" s="110">
        <v>2017</v>
      </c>
      <c r="C2" s="111"/>
      <c r="D2" s="111"/>
      <c r="E2" s="111"/>
      <c r="F2" s="111"/>
      <c r="G2" s="111"/>
      <c r="H2" s="112"/>
    </row>
    <row r="3" spans="2:8" x14ac:dyDescent="0.25">
      <c r="B3" s="51"/>
      <c r="C3" s="53" t="s">
        <v>132</v>
      </c>
      <c r="D3" s="53" t="s">
        <v>46</v>
      </c>
      <c r="E3" s="53" t="s">
        <v>47</v>
      </c>
      <c r="F3" s="53" t="s">
        <v>42</v>
      </c>
      <c r="G3" s="53" t="s">
        <v>49</v>
      </c>
      <c r="H3" s="53" t="s">
        <v>50</v>
      </c>
    </row>
    <row r="4" spans="2:8" x14ac:dyDescent="0.25">
      <c r="B4" s="53" t="s">
        <v>41</v>
      </c>
      <c r="C4" s="53" t="s">
        <v>26</v>
      </c>
      <c r="D4" s="116" t="s">
        <v>27</v>
      </c>
      <c r="E4" s="116"/>
      <c r="F4" s="116"/>
      <c r="G4" s="116"/>
      <c r="H4" s="116"/>
    </row>
    <row r="5" spans="2:8" x14ac:dyDescent="0.25">
      <c r="B5" s="51" t="s">
        <v>0</v>
      </c>
      <c r="C5" s="51" t="s">
        <v>1</v>
      </c>
      <c r="D5" s="50">
        <f>AVERAGE(D28,D51,D74,D97)</f>
        <v>2.1824130519040965</v>
      </c>
      <c r="E5" s="50">
        <f t="shared" ref="E5:G5" si="0">AVERAGE(E28,E51,E74,E97)</f>
        <v>9.9293007926283252</v>
      </c>
      <c r="F5" s="50">
        <f t="shared" si="0"/>
        <v>10.657842148843926</v>
      </c>
      <c r="G5" s="50">
        <f t="shared" si="0"/>
        <v>4.2838683272640932</v>
      </c>
      <c r="H5" s="50">
        <f>AVERAGE(D5:G5)</f>
        <v>6.7633560801601096</v>
      </c>
    </row>
    <row r="6" spans="2:8" x14ac:dyDescent="0.25">
      <c r="B6" s="51" t="s">
        <v>2</v>
      </c>
      <c r="C6" s="51" t="s">
        <v>3</v>
      </c>
      <c r="D6" s="50">
        <f t="shared" ref="D6:G23" si="1">AVERAGE(D29,D52,D75,D98)</f>
        <v>7.5753402207548861</v>
      </c>
      <c r="E6" s="50">
        <f t="shared" si="1"/>
        <v>6.0684306743411112</v>
      </c>
      <c r="F6" s="50">
        <f t="shared" si="1"/>
        <v>1.64450927428444</v>
      </c>
      <c r="G6" s="50">
        <f t="shared" si="1"/>
        <v>3.980934010591664</v>
      </c>
      <c r="H6" s="50">
        <f t="shared" ref="H6:H23" si="2">AVERAGE(D6:G6)</f>
        <v>4.8173035449930257</v>
      </c>
    </row>
    <row r="7" spans="2:8" x14ac:dyDescent="0.25">
      <c r="B7" s="51" t="s">
        <v>4</v>
      </c>
      <c r="C7" s="51" t="s">
        <v>5</v>
      </c>
      <c r="D7" s="50">
        <f t="shared" si="1"/>
        <v>0.46212709446702854</v>
      </c>
      <c r="E7" s="50">
        <f t="shared" si="1"/>
        <v>1.9477139100712761</v>
      </c>
      <c r="F7" s="50">
        <f t="shared" si="1"/>
        <v>0.81883000198968703</v>
      </c>
      <c r="G7" s="50">
        <f t="shared" si="1"/>
        <v>3.0817093224300791</v>
      </c>
      <c r="H7" s="50">
        <f t="shared" si="2"/>
        <v>1.5775950822395177</v>
      </c>
    </row>
    <row r="8" spans="2:8" x14ac:dyDescent="0.25">
      <c r="B8" s="51" t="s">
        <v>6</v>
      </c>
      <c r="C8" s="51" t="s">
        <v>28</v>
      </c>
      <c r="D8" s="50">
        <f t="shared" si="1"/>
        <v>9.1495171312892989</v>
      </c>
      <c r="E8" s="50">
        <f t="shared" si="1"/>
        <v>2.0144821010938738</v>
      </c>
      <c r="F8" s="50">
        <f t="shared" si="1"/>
        <v>17.341218180915959</v>
      </c>
      <c r="G8" s="50">
        <f t="shared" si="1"/>
        <v>18.084379914464989</v>
      </c>
      <c r="H8" s="50">
        <f t="shared" si="2"/>
        <v>11.647399331941031</v>
      </c>
    </row>
    <row r="9" spans="2:8" x14ac:dyDescent="0.25">
      <c r="B9" s="51" t="s">
        <v>7</v>
      </c>
      <c r="C9" s="51" t="s">
        <v>29</v>
      </c>
      <c r="D9" s="50">
        <f t="shared" si="1"/>
        <v>8.8477227736539028</v>
      </c>
      <c r="E9" s="50">
        <f t="shared" si="1"/>
        <v>7.4476835984527607</v>
      </c>
      <c r="F9" s="50">
        <f t="shared" si="1"/>
        <v>7.4932753287869289</v>
      </c>
      <c r="G9" s="50">
        <f t="shared" si="1"/>
        <v>9.5315073816398659</v>
      </c>
      <c r="H9" s="50">
        <f t="shared" si="2"/>
        <v>8.330047270633365</v>
      </c>
    </row>
    <row r="10" spans="2:8" x14ac:dyDescent="0.25">
      <c r="B10" s="51" t="s">
        <v>8</v>
      </c>
      <c r="C10" s="51" t="s">
        <v>9</v>
      </c>
      <c r="D10" s="50">
        <f t="shared" si="1"/>
        <v>20.152646664597988</v>
      </c>
      <c r="E10" s="50">
        <f t="shared" si="1"/>
        <v>24.785311438780461</v>
      </c>
      <c r="F10" s="50">
        <f t="shared" si="1"/>
        <v>22.545754669876757</v>
      </c>
      <c r="G10" s="50">
        <f t="shared" si="1"/>
        <v>17.351278810528054</v>
      </c>
      <c r="H10" s="50">
        <f t="shared" si="2"/>
        <v>21.208747895945816</v>
      </c>
    </row>
    <row r="11" spans="2:8" x14ac:dyDescent="0.25">
      <c r="B11" s="9" t="s">
        <v>10</v>
      </c>
      <c r="C11" s="9" t="s">
        <v>30</v>
      </c>
      <c r="D11" s="29">
        <f t="shared" si="1"/>
        <v>48.369766936667197</v>
      </c>
      <c r="E11" s="29">
        <f t="shared" si="1"/>
        <v>52.192922515367798</v>
      </c>
      <c r="F11" s="29">
        <f t="shared" si="1"/>
        <v>60.501429604697691</v>
      </c>
      <c r="G11" s="29">
        <f t="shared" si="1"/>
        <v>56.313677766918744</v>
      </c>
      <c r="H11" s="29">
        <f t="shared" si="2"/>
        <v>54.344449205912859</v>
      </c>
    </row>
    <row r="12" spans="2:8" x14ac:dyDescent="0.25">
      <c r="B12" s="51" t="s">
        <v>11</v>
      </c>
      <c r="C12" s="51" t="s">
        <v>12</v>
      </c>
      <c r="D12" s="50">
        <f t="shared" si="1"/>
        <v>4.3236755686833392</v>
      </c>
      <c r="E12" s="50">
        <f t="shared" si="1"/>
        <v>7.4578346105110764</v>
      </c>
      <c r="F12" s="50">
        <f t="shared" si="1"/>
        <v>9.7246246844419364</v>
      </c>
      <c r="G12" s="50">
        <f t="shared" si="1"/>
        <v>6.5043475723805244</v>
      </c>
      <c r="H12" s="50">
        <f t="shared" si="2"/>
        <v>7.0026206090042198</v>
      </c>
    </row>
    <row r="13" spans="2:8" x14ac:dyDescent="0.25">
      <c r="B13" s="51" t="s">
        <v>13</v>
      </c>
      <c r="C13" s="51" t="s">
        <v>31</v>
      </c>
      <c r="D13" s="50">
        <f t="shared" si="1"/>
        <v>0.22028355726335752</v>
      </c>
      <c r="E13" s="50">
        <f t="shared" si="1"/>
        <v>0.18464724564100318</v>
      </c>
      <c r="F13" s="50">
        <f t="shared" si="1"/>
        <v>0.25292846543932535</v>
      </c>
      <c r="G13" s="50">
        <f t="shared" si="1"/>
        <v>1.5498894962910259</v>
      </c>
      <c r="H13" s="50">
        <f t="shared" si="2"/>
        <v>0.55193719115867801</v>
      </c>
    </row>
    <row r="14" spans="2:8" x14ac:dyDescent="0.25">
      <c r="B14" s="51" t="s">
        <v>15</v>
      </c>
      <c r="C14" s="51" t="s">
        <v>14</v>
      </c>
      <c r="D14" s="50">
        <f t="shared" si="1"/>
        <v>2.3774010379551194</v>
      </c>
      <c r="E14" s="50">
        <f t="shared" si="1"/>
        <v>0.33399809433227434</v>
      </c>
      <c r="F14" s="50">
        <f t="shared" si="1"/>
        <v>2.0449274243498889</v>
      </c>
      <c r="G14" s="50">
        <f t="shared" si="1"/>
        <v>3.7955858234522371</v>
      </c>
      <c r="H14" s="50">
        <f t="shared" si="2"/>
        <v>2.1379780950223797</v>
      </c>
    </row>
    <row r="15" spans="2:8" x14ac:dyDescent="0.25">
      <c r="B15" s="51" t="s">
        <v>17</v>
      </c>
      <c r="C15" s="51" t="s">
        <v>16</v>
      </c>
      <c r="D15" s="50">
        <f t="shared" si="1"/>
        <v>1.2320277039342162</v>
      </c>
      <c r="E15" s="50">
        <f t="shared" si="1"/>
        <v>1.889550265672949</v>
      </c>
      <c r="F15" s="50">
        <f t="shared" si="1"/>
        <v>2.4225587488612685</v>
      </c>
      <c r="G15" s="50">
        <f t="shared" si="1"/>
        <v>1.0932610588293894</v>
      </c>
      <c r="H15" s="50">
        <f t="shared" si="2"/>
        <v>1.6593494443244559</v>
      </c>
    </row>
    <row r="16" spans="2:8" x14ac:dyDescent="0.25">
      <c r="B16" s="51" t="s">
        <v>19</v>
      </c>
      <c r="C16" s="51" t="s">
        <v>18</v>
      </c>
      <c r="D16" s="50">
        <f t="shared" si="1"/>
        <v>3.9297264187829843</v>
      </c>
      <c r="E16" s="50">
        <f t="shared" si="1"/>
        <v>8.0095219774094168</v>
      </c>
      <c r="F16" s="50">
        <f t="shared" si="1"/>
        <v>3.8461736755345184</v>
      </c>
      <c r="G16" s="50">
        <f t="shared" si="1"/>
        <v>6.0906288180788737</v>
      </c>
      <c r="H16" s="50">
        <f t="shared" si="2"/>
        <v>5.4690127224514482</v>
      </c>
    </row>
    <row r="17" spans="2:8" x14ac:dyDescent="0.25">
      <c r="B17" s="51" t="s">
        <v>20</v>
      </c>
      <c r="C17" s="51" t="s">
        <v>32</v>
      </c>
      <c r="D17" s="50">
        <f t="shared" si="1"/>
        <v>9.7649332821059485</v>
      </c>
      <c r="E17" s="50">
        <f t="shared" si="1"/>
        <v>10.12253719299825</v>
      </c>
      <c r="F17" s="50">
        <f t="shared" si="1"/>
        <v>5.1880820567942365</v>
      </c>
      <c r="G17" s="50">
        <f t="shared" si="1"/>
        <v>7.3213208086237973</v>
      </c>
      <c r="H17" s="50">
        <f t="shared" si="2"/>
        <v>8.0992183351305584</v>
      </c>
    </row>
    <row r="18" spans="2:8" x14ac:dyDescent="0.25">
      <c r="B18" s="51" t="s">
        <v>21</v>
      </c>
      <c r="C18" s="51" t="s">
        <v>33</v>
      </c>
      <c r="D18" s="50">
        <f t="shared" si="1"/>
        <v>18.62863635463658</v>
      </c>
      <c r="E18" s="50">
        <f t="shared" si="1"/>
        <v>6.2743810351159599</v>
      </c>
      <c r="F18" s="50">
        <f t="shared" si="1"/>
        <v>2.6567846332999485</v>
      </c>
      <c r="G18" s="50">
        <f t="shared" si="1"/>
        <v>9.0846111176140916</v>
      </c>
      <c r="H18" s="50">
        <f t="shared" si="2"/>
        <v>9.1611032851666465</v>
      </c>
    </row>
    <row r="19" spans="2:8" x14ac:dyDescent="0.25">
      <c r="B19" s="51" t="s">
        <v>22</v>
      </c>
      <c r="C19" s="51" t="s">
        <v>34</v>
      </c>
      <c r="D19" s="50">
        <f t="shared" si="1"/>
        <v>0.21028040411665133</v>
      </c>
      <c r="E19" s="50">
        <f t="shared" si="1"/>
        <v>2.4803794712539666</v>
      </c>
      <c r="F19" s="50">
        <f t="shared" si="1"/>
        <v>0.49873775712228918</v>
      </c>
      <c r="G19" s="50">
        <f t="shared" si="1"/>
        <v>0.2217269042419994</v>
      </c>
      <c r="H19" s="50">
        <f t="shared" si="2"/>
        <v>0.85278113418372659</v>
      </c>
    </row>
    <row r="20" spans="2:8" x14ac:dyDescent="0.25">
      <c r="B20" s="51" t="s">
        <v>23</v>
      </c>
      <c r="C20" s="51" t="s">
        <v>35</v>
      </c>
      <c r="D20" s="50">
        <f t="shared" si="1"/>
        <v>0</v>
      </c>
      <c r="E20" s="50">
        <f t="shared" si="1"/>
        <v>0</v>
      </c>
      <c r="F20" s="50">
        <f t="shared" si="1"/>
        <v>6.9177136593455452E-2</v>
      </c>
      <c r="G20" s="50">
        <f t="shared" si="1"/>
        <v>1.6526329874258224E-2</v>
      </c>
      <c r="H20" s="50">
        <f t="shared" si="2"/>
        <v>2.142586661692842E-2</v>
      </c>
    </row>
    <row r="21" spans="2:8" x14ac:dyDescent="0.25">
      <c r="B21" s="51" t="s">
        <v>24</v>
      </c>
      <c r="C21" s="51" t="s">
        <v>36</v>
      </c>
      <c r="D21" s="50">
        <f t="shared" si="1"/>
        <v>0</v>
      </c>
      <c r="E21" s="50">
        <f t="shared" si="1"/>
        <v>0</v>
      </c>
      <c r="F21" s="50">
        <f t="shared" si="1"/>
        <v>8.4085460484339871E-3</v>
      </c>
      <c r="G21" s="50">
        <f t="shared" si="1"/>
        <v>0</v>
      </c>
      <c r="H21" s="50">
        <f t="shared" si="2"/>
        <v>2.1021365121084968E-3</v>
      </c>
    </row>
    <row r="22" spans="2:8" x14ac:dyDescent="0.25">
      <c r="B22" s="51" t="s">
        <v>37</v>
      </c>
      <c r="C22" s="51" t="s">
        <v>38</v>
      </c>
      <c r="D22" s="50">
        <f t="shared" si="1"/>
        <v>10.943268735854598</v>
      </c>
      <c r="E22" s="50">
        <f t="shared" si="1"/>
        <v>11.054227591697298</v>
      </c>
      <c r="F22" s="50">
        <f t="shared" si="1"/>
        <v>12.786167266817005</v>
      </c>
      <c r="G22" s="50">
        <f t="shared" si="1"/>
        <v>8.0084243036950618</v>
      </c>
      <c r="H22" s="50">
        <f t="shared" si="2"/>
        <v>10.698021974515992</v>
      </c>
    </row>
    <row r="23" spans="2:8" x14ac:dyDescent="0.25">
      <c r="B23" s="9" t="s">
        <v>39</v>
      </c>
      <c r="C23" s="9" t="s">
        <v>40</v>
      </c>
      <c r="D23" s="29">
        <f t="shared" si="1"/>
        <v>100</v>
      </c>
      <c r="E23" s="29">
        <f t="shared" si="1"/>
        <v>100.00000000000001</v>
      </c>
      <c r="F23" s="29">
        <f t="shared" si="1"/>
        <v>100</v>
      </c>
      <c r="G23" s="29">
        <f t="shared" si="1"/>
        <v>100</v>
      </c>
      <c r="H23" s="29">
        <f t="shared" si="2"/>
        <v>100</v>
      </c>
    </row>
    <row r="26" spans="2:8" x14ac:dyDescent="0.25">
      <c r="B26" s="23"/>
      <c r="C26" s="7" t="s">
        <v>94</v>
      </c>
      <c r="D26" s="23" t="s">
        <v>46</v>
      </c>
      <c r="E26" s="23" t="s">
        <v>47</v>
      </c>
      <c r="F26" s="23" t="s">
        <v>42</v>
      </c>
      <c r="G26" s="23" t="s">
        <v>49</v>
      </c>
      <c r="H26" s="23" t="s">
        <v>50</v>
      </c>
    </row>
    <row r="27" spans="2:8" x14ac:dyDescent="0.25">
      <c r="B27" s="17" t="s">
        <v>41</v>
      </c>
      <c r="C27" s="17" t="s">
        <v>26</v>
      </c>
      <c r="D27" s="117" t="s">
        <v>27</v>
      </c>
      <c r="E27" s="117"/>
      <c r="F27" s="117"/>
      <c r="G27" s="117"/>
      <c r="H27" s="117"/>
    </row>
    <row r="28" spans="2:8" x14ac:dyDescent="0.25">
      <c r="B28" s="17" t="s">
        <v>0</v>
      </c>
      <c r="C28" s="17" t="s">
        <v>1</v>
      </c>
      <c r="D28" s="40">
        <v>2.0996500583236126</v>
      </c>
      <c r="E28" s="21">
        <v>16.878506450283687</v>
      </c>
      <c r="F28" s="21">
        <v>13.567277194140402</v>
      </c>
      <c r="G28" s="15">
        <v>3.4977726447780904</v>
      </c>
      <c r="H28" s="21">
        <f>(D28+E28+F28+G28)/4</f>
        <v>9.0108015868814473</v>
      </c>
    </row>
    <row r="29" spans="2:8" x14ac:dyDescent="0.25">
      <c r="B29" s="17" t="s">
        <v>2</v>
      </c>
      <c r="C29" s="17" t="s">
        <v>3</v>
      </c>
      <c r="D29" s="40">
        <v>23.796033994334277</v>
      </c>
      <c r="E29" s="21">
        <v>7.4170338204063517</v>
      </c>
      <c r="F29" s="21">
        <v>3.6930233289069436</v>
      </c>
      <c r="G29" s="15">
        <v>3.9102458340207895</v>
      </c>
      <c r="H29" s="21">
        <f t="shared" ref="H29:H46" si="3">(D29+E29+F29+G29)/4</f>
        <v>9.7040842444170909</v>
      </c>
    </row>
    <row r="30" spans="2:8" x14ac:dyDescent="0.25">
      <c r="B30" s="17" t="s">
        <v>4</v>
      </c>
      <c r="C30" s="17" t="s">
        <v>5</v>
      </c>
      <c r="D30" s="40">
        <v>1.1998000333277785</v>
      </c>
      <c r="E30" s="21">
        <v>2.868553678405021</v>
      </c>
      <c r="F30" s="21">
        <v>1.6238825985264576</v>
      </c>
      <c r="G30" s="15">
        <v>0.18148820326678769</v>
      </c>
      <c r="H30" s="21">
        <f t="shared" si="3"/>
        <v>1.468431128381511</v>
      </c>
    </row>
    <row r="31" spans="2:8" x14ac:dyDescent="0.25">
      <c r="B31" s="17" t="s">
        <v>6</v>
      </c>
      <c r="C31" s="17" t="s">
        <v>28</v>
      </c>
      <c r="D31" s="40">
        <v>3.9160139976670552</v>
      </c>
      <c r="E31" s="21">
        <v>0</v>
      </c>
      <c r="F31" s="21">
        <v>9.4158999059719601</v>
      </c>
      <c r="G31" s="15">
        <v>22.224055436396636</v>
      </c>
      <c r="H31" s="21">
        <f t="shared" si="3"/>
        <v>8.8889923350089131</v>
      </c>
    </row>
    <row r="32" spans="2:8" x14ac:dyDescent="0.25">
      <c r="B32" s="17" t="s">
        <v>7</v>
      </c>
      <c r="C32" s="17" t="s">
        <v>29</v>
      </c>
      <c r="D32" s="40">
        <v>7.348775204132644</v>
      </c>
      <c r="E32" s="21">
        <v>4.0730292560778478</v>
      </c>
      <c r="F32" s="21">
        <v>8.4206170230041302</v>
      </c>
      <c r="G32" s="15">
        <v>5.6261343012704179</v>
      </c>
      <c r="H32" s="21">
        <f t="shared" si="3"/>
        <v>6.3671389461212602</v>
      </c>
    </row>
    <row r="33" spans="2:8" x14ac:dyDescent="0.25">
      <c r="B33" s="17" t="s">
        <v>8</v>
      </c>
      <c r="C33" s="17" t="s">
        <v>9</v>
      </c>
      <c r="D33" s="40">
        <v>22.71288118646892</v>
      </c>
      <c r="E33" s="21">
        <v>13.867317506101619</v>
      </c>
      <c r="F33" s="21">
        <v>28.588191230510137</v>
      </c>
      <c r="G33" s="15">
        <v>9.6353737007094562</v>
      </c>
      <c r="H33" s="21">
        <f t="shared" si="3"/>
        <v>18.700940905947533</v>
      </c>
    </row>
    <row r="34" spans="2:8" x14ac:dyDescent="0.25">
      <c r="B34" s="19" t="s">
        <v>10</v>
      </c>
      <c r="C34" s="19" t="s">
        <v>30</v>
      </c>
      <c r="D34" s="41">
        <v>61.073154474254288</v>
      </c>
      <c r="E34" s="22">
        <v>45.104440711274528</v>
      </c>
      <c r="F34" s="22">
        <v>65.308891281060028</v>
      </c>
      <c r="G34" s="16">
        <v>45.075070120442177</v>
      </c>
      <c r="H34" s="22">
        <f t="shared" si="3"/>
        <v>54.140389146757755</v>
      </c>
    </row>
    <row r="35" spans="2:8" x14ac:dyDescent="0.25">
      <c r="B35" s="17" t="s">
        <v>11</v>
      </c>
      <c r="C35" s="17" t="s">
        <v>12</v>
      </c>
      <c r="D35" s="40">
        <v>5.7990334944175954</v>
      </c>
      <c r="E35" s="21">
        <v>7.7498494405527909</v>
      </c>
      <c r="F35" s="21">
        <v>10.948111712646115</v>
      </c>
      <c r="G35" s="15">
        <v>7.2595281306715069</v>
      </c>
      <c r="H35" s="21">
        <f t="shared" si="3"/>
        <v>7.9391306945720022</v>
      </c>
    </row>
    <row r="36" spans="2:8" x14ac:dyDescent="0.25">
      <c r="B36" s="17" t="s">
        <v>13</v>
      </c>
      <c r="C36" s="17" t="s">
        <v>31</v>
      </c>
      <c r="D36" s="40">
        <v>0</v>
      </c>
      <c r="E36" s="21">
        <v>0.22187708009762588</v>
      </c>
      <c r="F36" s="21">
        <v>0.28810820296437151</v>
      </c>
      <c r="G36" s="15">
        <v>0.13199142055766377</v>
      </c>
      <c r="H36" s="21">
        <f t="shared" si="3"/>
        <v>0.1604941759049153</v>
      </c>
    </row>
    <row r="37" spans="2:8" x14ac:dyDescent="0.25">
      <c r="B37" s="17" t="s">
        <v>15</v>
      </c>
      <c r="C37" s="17" t="s">
        <v>14</v>
      </c>
      <c r="D37" s="40">
        <v>0.29995000833194463</v>
      </c>
      <c r="E37" s="21">
        <v>0.52299597451583257</v>
      </c>
      <c r="F37" s="21">
        <v>1.8334158370460005</v>
      </c>
      <c r="G37" s="15">
        <v>5.428147170433923</v>
      </c>
      <c r="H37" s="21">
        <f t="shared" si="3"/>
        <v>2.0211272475819251</v>
      </c>
    </row>
    <row r="38" spans="2:8" x14ac:dyDescent="0.25">
      <c r="B38" s="17" t="s">
        <v>17</v>
      </c>
      <c r="C38" s="17" t="s">
        <v>16</v>
      </c>
      <c r="D38" s="40">
        <v>2.7495417430428262</v>
      </c>
      <c r="E38" s="21">
        <v>1.9176519065580526</v>
      </c>
      <c r="F38" s="21">
        <v>3.1299027503856718</v>
      </c>
      <c r="G38" s="15">
        <v>1.0229335093218943</v>
      </c>
      <c r="H38" s="21">
        <f t="shared" si="3"/>
        <v>2.2050074773271113</v>
      </c>
    </row>
    <row r="39" spans="2:8" x14ac:dyDescent="0.25">
      <c r="B39" s="17" t="s">
        <v>19</v>
      </c>
      <c r="C39" s="17" t="s">
        <v>18</v>
      </c>
      <c r="D39" s="40">
        <v>3.4494250958173631</v>
      </c>
      <c r="E39" s="21">
        <v>9.4139275412849859</v>
      </c>
      <c r="F39" s="21">
        <v>1.7155533903787572</v>
      </c>
      <c r="G39" s="15">
        <v>6.2860914040587375</v>
      </c>
      <c r="H39" s="21">
        <f t="shared" si="3"/>
        <v>5.2162493578849602</v>
      </c>
    </row>
    <row r="40" spans="2:8" x14ac:dyDescent="0.25">
      <c r="B40" s="17" t="s">
        <v>20</v>
      </c>
      <c r="C40" s="17" t="s">
        <v>32</v>
      </c>
      <c r="D40" s="40">
        <v>6.5989001833027823</v>
      </c>
      <c r="E40" s="21">
        <v>12.643823892991856</v>
      </c>
      <c r="F40" s="21">
        <v>4.7406895215046587</v>
      </c>
      <c r="G40" s="15">
        <v>6.649067810592312</v>
      </c>
      <c r="H40" s="21">
        <f t="shared" si="3"/>
        <v>7.6581203520979031</v>
      </c>
    </row>
    <row r="41" spans="2:8" x14ac:dyDescent="0.25">
      <c r="B41" s="17" t="s">
        <v>21</v>
      </c>
      <c r="C41" s="17" t="s">
        <v>33</v>
      </c>
      <c r="D41" s="40">
        <v>12.864522579570071</v>
      </c>
      <c r="E41" s="21">
        <v>13.106596088624048</v>
      </c>
      <c r="F41" s="21">
        <v>1.2964869133396719</v>
      </c>
      <c r="G41" s="15">
        <v>13.034152780069299</v>
      </c>
      <c r="H41" s="21">
        <f t="shared" si="3"/>
        <v>10.075439590400773</v>
      </c>
    </row>
    <row r="42" spans="2:8" x14ac:dyDescent="0.25">
      <c r="B42" s="17" t="s">
        <v>22</v>
      </c>
      <c r="C42" s="17" t="s">
        <v>34</v>
      </c>
      <c r="D42" s="40">
        <v>4.9991668055324102E-2</v>
      </c>
      <c r="E42" s="21">
        <v>0.82411486893403918</v>
      </c>
      <c r="F42" s="21">
        <v>0.85122878148564307</v>
      </c>
      <c r="G42" s="15">
        <v>0.16498927569707975</v>
      </c>
      <c r="H42" s="21">
        <f t="shared" si="3"/>
        <v>0.47258114854302147</v>
      </c>
    </row>
    <row r="43" spans="2:8" x14ac:dyDescent="0.25">
      <c r="B43" s="17" t="s">
        <v>23</v>
      </c>
      <c r="C43" s="17" t="s">
        <v>35</v>
      </c>
      <c r="D43" s="40">
        <v>0</v>
      </c>
      <c r="E43" s="21">
        <v>0</v>
      </c>
      <c r="F43" s="21">
        <v>0</v>
      </c>
      <c r="G43" s="15">
        <v>4.9496782709123915E-2</v>
      </c>
      <c r="H43" s="21">
        <f t="shared" si="3"/>
        <v>1.2374195677280979E-2</v>
      </c>
    </row>
    <row r="44" spans="2:8" x14ac:dyDescent="0.25">
      <c r="B44" s="17" t="s">
        <v>24</v>
      </c>
      <c r="C44" s="17" t="s">
        <v>36</v>
      </c>
      <c r="D44" s="40">
        <v>0</v>
      </c>
      <c r="E44" s="21">
        <v>0</v>
      </c>
      <c r="F44" s="21">
        <v>2.6191654814942863E-4</v>
      </c>
      <c r="G44" s="15">
        <v>0</v>
      </c>
      <c r="H44" s="21">
        <f t="shared" si="3"/>
        <v>6.5479137037357157E-5</v>
      </c>
    </row>
    <row r="45" spans="2:8" x14ac:dyDescent="0.25">
      <c r="B45" s="17" t="s">
        <v>37</v>
      </c>
      <c r="C45" s="17" t="s">
        <v>38</v>
      </c>
      <c r="D45" s="40">
        <v>7.1154807532077982</v>
      </c>
      <c r="E45" s="21">
        <v>8.4947224951662506</v>
      </c>
      <c r="F45" s="21">
        <v>9.8873496926409299</v>
      </c>
      <c r="G45" s="15">
        <v>14.898531595446299</v>
      </c>
      <c r="H45" s="21">
        <f t="shared" si="3"/>
        <v>10.09902113411532</v>
      </c>
    </row>
    <row r="46" spans="2:8" x14ac:dyDescent="0.25">
      <c r="B46" s="17" t="s">
        <v>39</v>
      </c>
      <c r="C46" s="17" t="s">
        <v>40</v>
      </c>
      <c r="D46" s="44">
        <v>100</v>
      </c>
      <c r="E46" s="21">
        <v>100.00000000000003</v>
      </c>
      <c r="F46" s="21">
        <v>100</v>
      </c>
      <c r="G46" s="15">
        <v>100.00000000000001</v>
      </c>
      <c r="H46" s="21">
        <f t="shared" si="3"/>
        <v>100</v>
      </c>
    </row>
    <row r="49" spans="2:8" x14ac:dyDescent="0.25">
      <c r="B49" s="23"/>
      <c r="C49" s="7" t="s">
        <v>95</v>
      </c>
      <c r="D49" s="23" t="s">
        <v>46</v>
      </c>
      <c r="E49" s="23" t="s">
        <v>47</v>
      </c>
      <c r="F49" s="23" t="s">
        <v>42</v>
      </c>
      <c r="G49" s="23" t="s">
        <v>49</v>
      </c>
      <c r="H49" s="23" t="s">
        <v>50</v>
      </c>
    </row>
    <row r="50" spans="2:8" x14ac:dyDescent="0.25">
      <c r="B50" s="17" t="s">
        <v>41</v>
      </c>
      <c r="C50" s="17" t="s">
        <v>26</v>
      </c>
      <c r="D50" s="117" t="s">
        <v>27</v>
      </c>
      <c r="E50" s="117"/>
      <c r="F50" s="117"/>
      <c r="G50" s="117"/>
      <c r="H50" s="117"/>
    </row>
    <row r="51" spans="2:8" x14ac:dyDescent="0.25">
      <c r="B51" s="17" t="s">
        <v>0</v>
      </c>
      <c r="C51" s="17" t="s">
        <v>1</v>
      </c>
      <c r="D51" s="40">
        <v>1.9741207697412075</v>
      </c>
      <c r="E51" s="21">
        <v>7.8231859883236021</v>
      </c>
      <c r="F51" s="21">
        <v>11.953360548573869</v>
      </c>
      <c r="G51" s="15">
        <v>5.2150805514034211</v>
      </c>
      <c r="H51" s="21">
        <f>(D51+E51+F51+G51)/4</f>
        <v>6.741436964510525</v>
      </c>
    </row>
    <row r="52" spans="2:8" x14ac:dyDescent="0.25">
      <c r="B52" s="17" t="s">
        <v>2</v>
      </c>
      <c r="C52" s="17" t="s">
        <v>3</v>
      </c>
      <c r="D52" s="42">
        <v>5.7067020570670195</v>
      </c>
      <c r="E52" s="21">
        <v>3.2693911592994165</v>
      </c>
      <c r="F52" s="21">
        <v>2.201232690306572</v>
      </c>
      <c r="G52" s="15">
        <v>6.3112439794054147</v>
      </c>
      <c r="H52" s="21">
        <f t="shared" ref="H52:H69" si="4">(D52+E52+F52+G52)/4</f>
        <v>4.3721424715196058</v>
      </c>
    </row>
    <row r="53" spans="2:8" x14ac:dyDescent="0.25">
      <c r="B53" s="17" t="s">
        <v>4</v>
      </c>
      <c r="C53" s="17" t="s">
        <v>5</v>
      </c>
      <c r="D53" s="42">
        <v>0</v>
      </c>
      <c r="E53" s="21">
        <v>2.6021684737281063</v>
      </c>
      <c r="F53" s="21">
        <v>0.13340804183676194</v>
      </c>
      <c r="G53" s="15">
        <v>4.9493439627968776</v>
      </c>
      <c r="H53" s="21">
        <f t="shared" si="4"/>
        <v>1.9212301195904364</v>
      </c>
    </row>
    <row r="54" spans="2:8" x14ac:dyDescent="0.25">
      <c r="B54" s="17" t="s">
        <v>6</v>
      </c>
      <c r="C54" s="17" t="s">
        <v>28</v>
      </c>
      <c r="D54" s="42">
        <v>8.4936960849369587</v>
      </c>
      <c r="E54" s="21">
        <v>0</v>
      </c>
      <c r="F54" s="21">
        <v>36.831292190293233</v>
      </c>
      <c r="G54" s="15">
        <v>6.3112439794054147</v>
      </c>
      <c r="H54" s="21">
        <f t="shared" si="4"/>
        <v>12.9090580636589</v>
      </c>
    </row>
    <row r="55" spans="2:8" x14ac:dyDescent="0.25">
      <c r="B55" s="17" t="s">
        <v>7</v>
      </c>
      <c r="C55" s="17" t="s">
        <v>29</v>
      </c>
      <c r="D55" s="42">
        <v>9.8042468480424674</v>
      </c>
      <c r="E55" s="21">
        <v>10.892410341951624</v>
      </c>
      <c r="F55" s="21">
        <v>4.9894607646948961</v>
      </c>
      <c r="G55" s="15">
        <v>12.805181863477827</v>
      </c>
      <c r="H55" s="21">
        <f t="shared" si="4"/>
        <v>9.6228249545417039</v>
      </c>
    </row>
    <row r="56" spans="2:8" x14ac:dyDescent="0.25">
      <c r="B56" s="17" t="s">
        <v>8</v>
      </c>
      <c r="C56" s="17" t="s">
        <v>9</v>
      </c>
      <c r="D56" s="42">
        <v>17.80026542800265</v>
      </c>
      <c r="E56" s="21">
        <v>15.045871559633026</v>
      </c>
      <c r="F56" s="21">
        <v>11.593158835614615</v>
      </c>
      <c r="G56" s="15">
        <v>20.64441122737087</v>
      </c>
      <c r="H56" s="21">
        <f t="shared" si="4"/>
        <v>16.270926762655289</v>
      </c>
    </row>
    <row r="57" spans="2:8" x14ac:dyDescent="0.25">
      <c r="B57" s="19" t="s">
        <v>10</v>
      </c>
      <c r="C57" s="19" t="s">
        <v>30</v>
      </c>
      <c r="D57" s="41">
        <v>43.779031187790302</v>
      </c>
      <c r="E57" s="22">
        <v>39.633027522935777</v>
      </c>
      <c r="F57" s="22">
        <v>67.70191307131995</v>
      </c>
      <c r="G57" s="16">
        <v>56.236505563859822</v>
      </c>
      <c r="H57" s="22">
        <f t="shared" si="4"/>
        <v>51.837619336476465</v>
      </c>
    </row>
    <row r="58" spans="2:8" x14ac:dyDescent="0.25">
      <c r="B58" s="17" t="s">
        <v>11</v>
      </c>
      <c r="C58" s="17" t="s">
        <v>12</v>
      </c>
      <c r="D58" s="43">
        <v>5.6071665560716646</v>
      </c>
      <c r="E58" s="21">
        <v>7.7731442869057545</v>
      </c>
      <c r="F58" s="21">
        <v>8.0578457269404193</v>
      </c>
      <c r="G58" s="15">
        <v>7.141670818800864</v>
      </c>
      <c r="H58" s="21">
        <f t="shared" si="4"/>
        <v>7.1449568471796754</v>
      </c>
    </row>
    <row r="59" spans="2:8" x14ac:dyDescent="0.25">
      <c r="B59" s="17" t="s">
        <v>13</v>
      </c>
      <c r="C59" s="17" t="s">
        <v>31</v>
      </c>
      <c r="D59" s="43">
        <v>0.13271400132713998</v>
      </c>
      <c r="E59" s="21">
        <v>0.1000834028356964</v>
      </c>
      <c r="F59" s="21">
        <v>0.17343045438779053</v>
      </c>
      <c r="G59" s="15">
        <v>5.696728118252782</v>
      </c>
      <c r="H59" s="21">
        <f t="shared" si="4"/>
        <v>1.5257389942008523</v>
      </c>
    </row>
    <row r="60" spans="2:8" x14ac:dyDescent="0.25">
      <c r="B60" s="17" t="s">
        <v>15</v>
      </c>
      <c r="C60" s="17" t="s">
        <v>14</v>
      </c>
      <c r="D60" s="43">
        <v>2.2561380225613794</v>
      </c>
      <c r="E60" s="21">
        <v>0.16680567139282734</v>
      </c>
      <c r="F60" s="21">
        <v>2.4013447530617147</v>
      </c>
      <c r="G60" s="15">
        <v>5.0323866467364233</v>
      </c>
      <c r="H60" s="21">
        <f t="shared" si="4"/>
        <v>2.4641687734380859</v>
      </c>
    </row>
    <row r="61" spans="2:8" x14ac:dyDescent="0.25">
      <c r="B61" s="17" t="s">
        <v>17</v>
      </c>
      <c r="C61" s="17" t="s">
        <v>16</v>
      </c>
      <c r="D61" s="43">
        <v>0.34837425348374251</v>
      </c>
      <c r="E61" s="21">
        <v>3.3027522935779818</v>
      </c>
      <c r="F61" s="21">
        <v>1.4007844392860003</v>
      </c>
      <c r="G61" s="15">
        <v>1.0463378176382661</v>
      </c>
      <c r="H61" s="21">
        <f t="shared" si="4"/>
        <v>1.5245622009964976</v>
      </c>
    </row>
    <row r="62" spans="2:8" x14ac:dyDescent="0.25">
      <c r="B62" s="17" t="s">
        <v>19</v>
      </c>
      <c r="C62" s="17" t="s">
        <v>18</v>
      </c>
      <c r="D62" s="43">
        <v>1.7750497677504971</v>
      </c>
      <c r="E62" s="21">
        <v>6.9557964970809003</v>
      </c>
      <c r="F62" s="21">
        <v>3.0016809413271437</v>
      </c>
      <c r="G62" s="15">
        <v>2.3251951503072581</v>
      </c>
      <c r="H62" s="21">
        <f t="shared" si="4"/>
        <v>3.5144305891164498</v>
      </c>
    </row>
    <row r="63" spans="2:8" x14ac:dyDescent="0.25">
      <c r="B63" s="17" t="s">
        <v>20</v>
      </c>
      <c r="C63" s="17" t="s">
        <v>32</v>
      </c>
      <c r="D63" s="43">
        <v>6.3702720637027195</v>
      </c>
      <c r="E63" s="21">
        <v>11.042535446205171</v>
      </c>
      <c r="F63" s="21">
        <v>0.93385629285733363</v>
      </c>
      <c r="G63" s="15">
        <v>6.6101976415877761</v>
      </c>
      <c r="H63" s="21">
        <f t="shared" si="4"/>
        <v>6.2392153610882506</v>
      </c>
    </row>
    <row r="64" spans="2:8" x14ac:dyDescent="0.25">
      <c r="B64" s="17" t="s">
        <v>21</v>
      </c>
      <c r="C64" s="17" t="s">
        <v>33</v>
      </c>
      <c r="D64" s="40">
        <v>30.47445255474452</v>
      </c>
      <c r="E64" s="21">
        <v>9.391159299416179</v>
      </c>
      <c r="F64" s="21">
        <v>1.0672643346940955</v>
      </c>
      <c r="G64" s="15">
        <v>9.948513535957483</v>
      </c>
      <c r="H64" s="21">
        <f t="shared" si="4"/>
        <v>12.720347431203068</v>
      </c>
    </row>
    <row r="65" spans="2:8" x14ac:dyDescent="0.25">
      <c r="B65" s="17" t="s">
        <v>22</v>
      </c>
      <c r="C65" s="17" t="s">
        <v>34</v>
      </c>
      <c r="D65" s="40">
        <v>0.26542800265427996</v>
      </c>
      <c r="E65" s="21">
        <v>7.8732276897414515</v>
      </c>
      <c r="F65" s="21">
        <v>0.34686090877558107</v>
      </c>
      <c r="G65" s="15">
        <v>0.26573658860654376</v>
      </c>
      <c r="H65" s="21">
        <f t="shared" si="4"/>
        <v>2.187813297444464</v>
      </c>
    </row>
    <row r="66" spans="2:8" x14ac:dyDescent="0.25">
      <c r="B66" s="17" t="s">
        <v>23</v>
      </c>
      <c r="C66" s="17" t="s">
        <v>35</v>
      </c>
      <c r="D66" s="40">
        <v>0</v>
      </c>
      <c r="E66" s="21">
        <v>0</v>
      </c>
      <c r="F66" s="21">
        <v>4.0022412551028577E-2</v>
      </c>
      <c r="G66" s="15">
        <v>1.6608536787908985E-2</v>
      </c>
      <c r="H66" s="21">
        <f t="shared" si="4"/>
        <v>1.415773733473439E-2</v>
      </c>
    </row>
    <row r="67" spans="2:8" x14ac:dyDescent="0.25">
      <c r="B67" s="17" t="s">
        <v>24</v>
      </c>
      <c r="C67" s="17" t="s">
        <v>36</v>
      </c>
      <c r="D67" s="40">
        <v>0</v>
      </c>
      <c r="E67" s="21">
        <v>0</v>
      </c>
      <c r="F67" s="21">
        <v>0</v>
      </c>
      <c r="G67" s="15">
        <v>0</v>
      </c>
      <c r="H67" s="21">
        <f t="shared" si="4"/>
        <v>0</v>
      </c>
    </row>
    <row r="68" spans="2:8" x14ac:dyDescent="0.25">
      <c r="B68" s="17" t="s">
        <v>37</v>
      </c>
      <c r="C68" s="17" t="s">
        <v>38</v>
      </c>
      <c r="D68" s="40">
        <v>8.991373589913735</v>
      </c>
      <c r="E68" s="21">
        <v>13.761467889908257</v>
      </c>
      <c r="F68" s="21">
        <v>14.874996664798957</v>
      </c>
      <c r="G68" s="15">
        <v>5.6801195814648731</v>
      </c>
      <c r="H68" s="21">
        <f t="shared" si="4"/>
        <v>10.826989431521456</v>
      </c>
    </row>
    <row r="69" spans="2:8" x14ac:dyDescent="0.25">
      <c r="B69" s="17" t="s">
        <v>39</v>
      </c>
      <c r="C69" s="17" t="s">
        <v>40</v>
      </c>
      <c r="D69" s="44">
        <v>100</v>
      </c>
      <c r="E69" s="21">
        <v>100</v>
      </c>
      <c r="F69" s="21">
        <v>100</v>
      </c>
      <c r="G69" s="15">
        <v>100</v>
      </c>
      <c r="H69" s="21">
        <f t="shared" si="4"/>
        <v>100</v>
      </c>
    </row>
    <row r="72" spans="2:8" x14ac:dyDescent="0.25">
      <c r="B72" s="23"/>
      <c r="C72" s="7" t="s">
        <v>96</v>
      </c>
      <c r="D72" s="23" t="s">
        <v>46</v>
      </c>
      <c r="E72" s="23" t="s">
        <v>47</v>
      </c>
      <c r="F72" s="23" t="s">
        <v>42</v>
      </c>
      <c r="G72" s="23" t="s">
        <v>49</v>
      </c>
      <c r="H72" s="23" t="s">
        <v>50</v>
      </c>
    </row>
    <row r="73" spans="2:8" x14ac:dyDescent="0.25">
      <c r="B73" s="17" t="s">
        <v>41</v>
      </c>
      <c r="C73" s="17" t="s">
        <v>26</v>
      </c>
      <c r="D73" s="117" t="s">
        <v>27</v>
      </c>
      <c r="E73" s="117"/>
      <c r="F73" s="117"/>
      <c r="G73" s="117"/>
      <c r="H73" s="117"/>
    </row>
    <row r="74" spans="2:8" x14ac:dyDescent="0.25">
      <c r="B74" s="17" t="s">
        <v>0</v>
      </c>
      <c r="C74" s="17" t="s">
        <v>1</v>
      </c>
      <c r="D74" s="40">
        <v>0.73235685752330215</v>
      </c>
      <c r="E74" s="21">
        <v>1.8571895521944553</v>
      </c>
      <c r="F74" s="21">
        <v>6.340730852661439</v>
      </c>
      <c r="G74" s="15">
        <v>3.3019646689780418</v>
      </c>
      <c r="H74" s="21">
        <f>(D74+E74+F74+G74)/4</f>
        <v>3.0580604828393092</v>
      </c>
    </row>
    <row r="75" spans="2:8" x14ac:dyDescent="0.25">
      <c r="B75" s="17" t="s">
        <v>2</v>
      </c>
      <c r="C75" s="17" t="s">
        <v>3</v>
      </c>
      <c r="D75" s="42">
        <v>0.53262316910785612</v>
      </c>
      <c r="E75" s="21">
        <v>10.816271951980507</v>
      </c>
      <c r="F75" s="21">
        <v>0.38378107792424498</v>
      </c>
      <c r="G75" s="15">
        <v>5.1741786362885911</v>
      </c>
      <c r="H75" s="21">
        <f t="shared" ref="H75:H92" si="5">(D75+E75+F75+G75)/4</f>
        <v>4.2267137088253</v>
      </c>
    </row>
    <row r="76" spans="2:8" x14ac:dyDescent="0.25">
      <c r="B76" s="17" t="s">
        <v>4</v>
      </c>
      <c r="C76" s="17" t="s">
        <v>5</v>
      </c>
      <c r="D76" s="42">
        <v>0.2829560585885485</v>
      </c>
      <c r="E76" s="21">
        <v>0.68344575520755946</v>
      </c>
      <c r="F76" s="21">
        <v>1.1680293675955284</v>
      </c>
      <c r="G76" s="15">
        <v>6.6039293379560835</v>
      </c>
      <c r="H76" s="21">
        <f t="shared" si="5"/>
        <v>2.1845901298369297</v>
      </c>
    </row>
    <row r="77" spans="2:8" x14ac:dyDescent="0.25">
      <c r="B77" s="17" t="s">
        <v>6</v>
      </c>
      <c r="C77" s="17" t="s">
        <v>28</v>
      </c>
      <c r="D77" s="42">
        <v>13.28229027962716</v>
      </c>
      <c r="E77" s="21">
        <v>3.6178052476747986</v>
      </c>
      <c r="F77" s="21">
        <v>12.297680627398632</v>
      </c>
      <c r="G77" s="15">
        <v>15.44659072147928</v>
      </c>
      <c r="H77" s="21">
        <f t="shared" si="5"/>
        <v>11.161091719044968</v>
      </c>
    </row>
    <row r="78" spans="2:8" x14ac:dyDescent="0.25">
      <c r="B78" s="17" t="s">
        <v>7</v>
      </c>
      <c r="C78" s="17" t="s">
        <v>29</v>
      </c>
      <c r="D78" s="42">
        <v>14.397470039946732</v>
      </c>
      <c r="E78" s="21">
        <v>8.6188452738240287</v>
      </c>
      <c r="F78" s="21">
        <v>11.163023527448692</v>
      </c>
      <c r="G78" s="15">
        <v>7.2643222717516913</v>
      </c>
      <c r="H78" s="21">
        <f t="shared" si="5"/>
        <v>10.360915278242786</v>
      </c>
    </row>
    <row r="79" spans="2:8" x14ac:dyDescent="0.25">
      <c r="B79" s="17" t="s">
        <v>8</v>
      </c>
      <c r="C79" s="17" t="s">
        <v>9</v>
      </c>
      <c r="D79" s="42">
        <v>12.300266311584553</v>
      </c>
      <c r="E79" s="21">
        <v>50.522984577897965</v>
      </c>
      <c r="F79" s="21">
        <v>30.001668613382282</v>
      </c>
      <c r="G79" s="15">
        <v>13.538055142809974</v>
      </c>
      <c r="H79" s="21">
        <f t="shared" si="5"/>
        <v>26.590743661418692</v>
      </c>
    </row>
    <row r="80" spans="2:8" x14ac:dyDescent="0.25">
      <c r="B80" s="19" t="s">
        <v>10</v>
      </c>
      <c r="C80" s="19" t="s">
        <v>30</v>
      </c>
      <c r="D80" s="41">
        <v>41.527962716378148</v>
      </c>
      <c r="E80" s="22">
        <v>76.116542358779313</v>
      </c>
      <c r="F80" s="22">
        <v>61.354914066410814</v>
      </c>
      <c r="G80" s="16">
        <v>51.329040779263657</v>
      </c>
      <c r="H80" s="22">
        <f t="shared" si="5"/>
        <v>57.58211498020799</v>
      </c>
    </row>
    <row r="81" spans="2:8" x14ac:dyDescent="0.25">
      <c r="B81" s="17" t="s">
        <v>11</v>
      </c>
      <c r="C81" s="17" t="s">
        <v>12</v>
      </c>
      <c r="D81" s="43">
        <v>2.7629826897470036</v>
      </c>
      <c r="E81" s="21">
        <v>7.2430392535583756</v>
      </c>
      <c r="F81" s="21">
        <v>7.8925412981812118</v>
      </c>
      <c r="G81" s="15">
        <v>5.5770183259039134</v>
      </c>
      <c r="H81" s="21">
        <f t="shared" si="5"/>
        <v>5.8688953918476265</v>
      </c>
    </row>
    <row r="82" spans="2:8" x14ac:dyDescent="0.25">
      <c r="B82" s="17" t="s">
        <v>13</v>
      </c>
      <c r="C82" s="17" t="s">
        <v>31</v>
      </c>
      <c r="D82" s="43">
        <v>0.24966711051930754</v>
      </c>
      <c r="E82" s="21">
        <v>0.1411464059667786</v>
      </c>
      <c r="F82" s="21">
        <v>0.15017520440513935</v>
      </c>
      <c r="G82" s="15">
        <v>0.19481591546970445</v>
      </c>
      <c r="H82" s="21">
        <f t="shared" si="5"/>
        <v>0.18395115909023249</v>
      </c>
    </row>
    <row r="83" spans="2:8" x14ac:dyDescent="0.25">
      <c r="B83" s="17" t="s">
        <v>15</v>
      </c>
      <c r="C83" s="17" t="s">
        <v>14</v>
      </c>
      <c r="D83" s="43">
        <v>3.6284953395472699</v>
      </c>
      <c r="E83" s="21">
        <v>0.1114313731316673</v>
      </c>
      <c r="F83" s="21">
        <v>1.3849491072918405</v>
      </c>
      <c r="G83" s="15">
        <v>4.7218094766386001</v>
      </c>
      <c r="H83" s="21">
        <f t="shared" si="5"/>
        <v>2.4616713241523445</v>
      </c>
    </row>
    <row r="84" spans="2:8" x14ac:dyDescent="0.25">
      <c r="B84" s="17" t="s">
        <v>17</v>
      </c>
      <c r="C84" s="17" t="s">
        <v>16</v>
      </c>
      <c r="D84" s="43">
        <v>1.2316910785619173</v>
      </c>
      <c r="E84" s="21">
        <v>1.2034588298220068</v>
      </c>
      <c r="F84" s="21">
        <v>2.4695478057734026</v>
      </c>
      <c r="G84" s="15">
        <v>1.0236090473831929</v>
      </c>
      <c r="H84" s="21">
        <f t="shared" si="5"/>
        <v>1.4820766903851299</v>
      </c>
    </row>
    <row r="85" spans="2:8" x14ac:dyDescent="0.25">
      <c r="B85" s="17" t="s">
        <v>19</v>
      </c>
      <c r="C85" s="17" t="s">
        <v>18</v>
      </c>
      <c r="D85" s="43">
        <v>3.4287616511318237</v>
      </c>
      <c r="E85" s="21">
        <v>1.5377529492170088</v>
      </c>
      <c r="F85" s="21">
        <v>3.5374603704321714</v>
      </c>
      <c r="G85" s="15">
        <v>8.8063397721644385</v>
      </c>
      <c r="H85" s="21">
        <f t="shared" si="5"/>
        <v>4.327578685736361</v>
      </c>
    </row>
    <row r="86" spans="2:8" x14ac:dyDescent="0.25">
      <c r="B86" s="17" t="s">
        <v>20</v>
      </c>
      <c r="C86" s="17" t="s">
        <v>32</v>
      </c>
      <c r="D86" s="43">
        <v>13.531957390146466</v>
      </c>
      <c r="E86" s="21">
        <v>10.013966065432502</v>
      </c>
      <c r="F86" s="21">
        <v>9.5277824128149522</v>
      </c>
      <c r="G86" s="15">
        <v>11.70546475152716</v>
      </c>
      <c r="H86" s="21">
        <f t="shared" si="5"/>
        <v>11.194792654980271</v>
      </c>
    </row>
    <row r="87" spans="2:8" x14ac:dyDescent="0.25">
      <c r="B87" s="17" t="s">
        <v>21</v>
      </c>
      <c r="C87" s="17" t="s">
        <v>33</v>
      </c>
      <c r="D87" s="40">
        <v>17.293608521970704</v>
      </c>
      <c r="E87" s="21">
        <v>1.1737437969868958</v>
      </c>
      <c r="F87" s="21">
        <v>2.9033872851660267</v>
      </c>
      <c r="G87" s="15">
        <v>6.5709096912663023</v>
      </c>
      <c r="H87" s="21">
        <f t="shared" si="5"/>
        <v>6.9854123238474815</v>
      </c>
    </row>
    <row r="88" spans="2:8" x14ac:dyDescent="0.25">
      <c r="B88" s="17" t="s">
        <v>22</v>
      </c>
      <c r="C88" s="17" t="s">
        <v>34</v>
      </c>
      <c r="D88" s="40">
        <v>0.29960053262316905</v>
      </c>
      <c r="E88" s="21">
        <v>0.17086143880188986</v>
      </c>
      <c r="F88" s="21">
        <v>0.16686133822793262</v>
      </c>
      <c r="G88" s="15">
        <v>0.26415717351824336</v>
      </c>
      <c r="H88" s="21">
        <f t="shared" si="5"/>
        <v>0.22537012079280871</v>
      </c>
    </row>
    <row r="89" spans="2:8" x14ac:dyDescent="0.25">
      <c r="B89" s="17" t="s">
        <v>23</v>
      </c>
      <c r="C89" s="17" t="s">
        <v>35</v>
      </c>
      <c r="D89" s="40">
        <v>0</v>
      </c>
      <c r="E89" s="21">
        <v>0</v>
      </c>
      <c r="F89" s="21">
        <v>1.6686133822793259E-2</v>
      </c>
      <c r="G89" s="15">
        <v>0</v>
      </c>
      <c r="H89" s="21">
        <f t="shared" si="5"/>
        <v>4.1715334556983149E-3</v>
      </c>
    </row>
    <row r="90" spans="2:8" x14ac:dyDescent="0.25">
      <c r="B90" s="17" t="s">
        <v>24</v>
      </c>
      <c r="C90" s="17" t="s">
        <v>36</v>
      </c>
      <c r="D90" s="40">
        <v>0</v>
      </c>
      <c r="E90" s="21">
        <v>0</v>
      </c>
      <c r="F90" s="21">
        <v>3.3372267645586519E-2</v>
      </c>
      <c r="G90" s="15">
        <v>0</v>
      </c>
      <c r="H90" s="21">
        <f t="shared" si="5"/>
        <v>8.3430669113966297E-3</v>
      </c>
    </row>
    <row r="91" spans="2:8" x14ac:dyDescent="0.25">
      <c r="B91" s="17" t="s">
        <v>37</v>
      </c>
      <c r="C91" s="17" t="s">
        <v>38</v>
      </c>
      <c r="D91" s="40">
        <v>16.045272969374167</v>
      </c>
      <c r="E91" s="21">
        <v>2.2880575283035687</v>
      </c>
      <c r="F91" s="21">
        <v>10.562322709828132</v>
      </c>
      <c r="G91" s="15">
        <v>9.8068350668647852</v>
      </c>
      <c r="H91" s="21">
        <f t="shared" si="5"/>
        <v>9.6756220685926628</v>
      </c>
    </row>
    <row r="92" spans="2:8" x14ac:dyDescent="0.25">
      <c r="B92" s="17" t="s">
        <v>39</v>
      </c>
      <c r="C92" s="17" t="s">
        <v>40</v>
      </c>
      <c r="D92" s="44">
        <v>99.999999999999972</v>
      </c>
      <c r="E92" s="21">
        <v>100.00000000000001</v>
      </c>
      <c r="F92" s="21">
        <v>100.00000000000003</v>
      </c>
      <c r="G92" s="15">
        <v>100</v>
      </c>
      <c r="H92" s="21">
        <f t="shared" si="5"/>
        <v>100</v>
      </c>
    </row>
    <row r="95" spans="2:8" x14ac:dyDescent="0.25">
      <c r="B95" s="23"/>
      <c r="C95" s="7" t="s">
        <v>97</v>
      </c>
      <c r="D95" s="23" t="s">
        <v>46</v>
      </c>
      <c r="E95" s="23" t="s">
        <v>47</v>
      </c>
      <c r="F95" s="23" t="s">
        <v>42</v>
      </c>
      <c r="G95" s="23" t="s">
        <v>49</v>
      </c>
      <c r="H95" s="23" t="s">
        <v>50</v>
      </c>
    </row>
    <row r="96" spans="2:8" x14ac:dyDescent="0.25">
      <c r="B96" s="17" t="s">
        <v>41</v>
      </c>
      <c r="C96" s="17" t="s">
        <v>26</v>
      </c>
      <c r="D96" s="117" t="s">
        <v>27</v>
      </c>
      <c r="E96" s="117"/>
      <c r="F96" s="117"/>
      <c r="G96" s="117"/>
      <c r="H96" s="117"/>
    </row>
    <row r="97" spans="2:8" x14ac:dyDescent="0.25">
      <c r="B97" s="17" t="s">
        <v>0</v>
      </c>
      <c r="C97" s="17" t="s">
        <v>1</v>
      </c>
      <c r="D97" s="40">
        <v>3.9235245220282637</v>
      </c>
      <c r="E97" s="21">
        <v>13.158321179711557</v>
      </c>
      <c r="F97" s="21">
        <v>10.77</v>
      </c>
      <c r="G97" s="15">
        <v>5.120655443896819</v>
      </c>
      <c r="H97" s="21">
        <f>(D97+E97+F97+G97)/4</f>
        <v>8.2431252864091604</v>
      </c>
    </row>
    <row r="98" spans="2:8" x14ac:dyDescent="0.25">
      <c r="B98" s="17" t="s">
        <v>2</v>
      </c>
      <c r="C98" s="17" t="s">
        <v>3</v>
      </c>
      <c r="D98" s="42">
        <v>0.2660016625103907</v>
      </c>
      <c r="E98" s="21">
        <v>2.7710257656781723</v>
      </c>
      <c r="F98" s="21">
        <v>0.3</v>
      </c>
      <c r="G98" s="15">
        <v>0.52806759265185943</v>
      </c>
      <c r="H98" s="21">
        <f t="shared" ref="H98:H115" si="6">(D98+E98+F98+G98)/4</f>
        <v>0.9662737552101055</v>
      </c>
    </row>
    <row r="99" spans="2:8" x14ac:dyDescent="0.25">
      <c r="B99" s="17" t="s">
        <v>4</v>
      </c>
      <c r="C99" s="17" t="s">
        <v>5</v>
      </c>
      <c r="D99" s="42">
        <v>0.36575228595178727</v>
      </c>
      <c r="E99" s="21">
        <v>1.6366877329444176</v>
      </c>
      <c r="F99" s="21">
        <v>0.35</v>
      </c>
      <c r="G99" s="15">
        <v>0.59207578570056962</v>
      </c>
      <c r="H99" s="21">
        <f t="shared" si="6"/>
        <v>0.73612895114919374</v>
      </c>
    </row>
    <row r="100" spans="2:8" x14ac:dyDescent="0.25">
      <c r="B100" s="17" t="s">
        <v>6</v>
      </c>
      <c r="C100" s="17" t="s">
        <v>28</v>
      </c>
      <c r="D100" s="42">
        <v>10.906068162926017</v>
      </c>
      <c r="E100" s="21">
        <v>4.4401231567006967</v>
      </c>
      <c r="F100" s="21">
        <v>10.82</v>
      </c>
      <c r="G100" s="15">
        <v>28.355629520578631</v>
      </c>
      <c r="H100" s="21">
        <f t="shared" si="6"/>
        <v>13.630455210051336</v>
      </c>
    </row>
    <row r="101" spans="2:8" x14ac:dyDescent="0.25">
      <c r="B101" s="17" t="s">
        <v>7</v>
      </c>
      <c r="C101" s="17" t="s">
        <v>29</v>
      </c>
      <c r="D101" s="42">
        <v>3.8403990024937662</v>
      </c>
      <c r="E101" s="21">
        <v>6.2064495219575422</v>
      </c>
      <c r="F101" s="21">
        <v>5.4</v>
      </c>
      <c r="G101" s="15">
        <v>12.43039109005953</v>
      </c>
      <c r="H101" s="21">
        <f t="shared" si="6"/>
        <v>6.9693099036277095</v>
      </c>
    </row>
    <row r="102" spans="2:8" x14ac:dyDescent="0.25">
      <c r="B102" s="17" t="s">
        <v>8</v>
      </c>
      <c r="C102" s="17" t="s">
        <v>9</v>
      </c>
      <c r="D102" s="42">
        <v>27.797173732335828</v>
      </c>
      <c r="E102" s="21">
        <v>19.705072111489226</v>
      </c>
      <c r="F102" s="21">
        <v>20</v>
      </c>
      <c r="G102" s="15">
        <v>25.587275171221918</v>
      </c>
      <c r="H102" s="21">
        <f t="shared" si="6"/>
        <v>23.272380253761742</v>
      </c>
    </row>
    <row r="103" spans="2:8" x14ac:dyDescent="0.25">
      <c r="B103" s="19" t="s">
        <v>10</v>
      </c>
      <c r="C103" s="19" t="s">
        <v>30</v>
      </c>
      <c r="D103" s="41">
        <v>47.098919368246051</v>
      </c>
      <c r="E103" s="22">
        <v>47.917679468481609</v>
      </c>
      <c r="F103" s="22">
        <v>47.64</v>
      </c>
      <c r="G103" s="16">
        <v>72.614094604109326</v>
      </c>
      <c r="H103" s="22">
        <f t="shared" si="6"/>
        <v>53.817673360209241</v>
      </c>
    </row>
    <row r="104" spans="2:8" x14ac:dyDescent="0.25">
      <c r="B104" s="17" t="s">
        <v>11</v>
      </c>
      <c r="C104" s="17" t="s">
        <v>12</v>
      </c>
      <c r="D104" s="43">
        <v>3.1255195344970912</v>
      </c>
      <c r="E104" s="21">
        <v>7.0653054610273873</v>
      </c>
      <c r="F104" s="21">
        <v>12</v>
      </c>
      <c r="G104" s="15">
        <v>6.0391730141458115</v>
      </c>
      <c r="H104" s="21">
        <f t="shared" si="6"/>
        <v>7.0574995024175724</v>
      </c>
    </row>
    <row r="105" spans="2:8" x14ac:dyDescent="0.25">
      <c r="B105" s="17" t="s">
        <v>13</v>
      </c>
      <c r="C105" s="17" t="s">
        <v>31</v>
      </c>
      <c r="D105" s="43">
        <v>0.49875311720698257</v>
      </c>
      <c r="E105" s="21">
        <v>0.27548209366391185</v>
      </c>
      <c r="F105" s="21">
        <v>0.4</v>
      </c>
      <c r="G105" s="15">
        <v>0.17602253088395314</v>
      </c>
      <c r="H105" s="21">
        <f t="shared" si="6"/>
        <v>0.3375644354387119</v>
      </c>
    </row>
    <row r="106" spans="2:8" x14ac:dyDescent="0.25">
      <c r="B106" s="17" t="s">
        <v>15</v>
      </c>
      <c r="C106" s="17" t="s">
        <v>14</v>
      </c>
      <c r="D106" s="43">
        <v>3.3250207813798842</v>
      </c>
      <c r="E106" s="21">
        <v>0.53475935828877008</v>
      </c>
      <c r="F106" s="21">
        <v>2.56</v>
      </c>
      <c r="G106" s="15">
        <v>0</v>
      </c>
      <c r="H106" s="21">
        <f t="shared" si="6"/>
        <v>1.6049450349171637</v>
      </c>
    </row>
    <row r="107" spans="2:8" x14ac:dyDescent="0.25">
      <c r="B107" s="17" t="s">
        <v>17</v>
      </c>
      <c r="C107" s="17" t="s">
        <v>16</v>
      </c>
      <c r="D107" s="43">
        <v>0.59850374064837908</v>
      </c>
      <c r="E107" s="21">
        <v>1.1343380327337549</v>
      </c>
      <c r="F107" s="21">
        <v>2.69</v>
      </c>
      <c r="G107" s="15">
        <v>1.2801638609742048</v>
      </c>
      <c r="H107" s="21">
        <f t="shared" si="6"/>
        <v>1.4257514085890846</v>
      </c>
    </row>
    <row r="108" spans="2:8" x14ac:dyDescent="0.25">
      <c r="B108" s="17" t="s">
        <v>19</v>
      </c>
      <c r="C108" s="17" t="s">
        <v>18</v>
      </c>
      <c r="D108" s="43">
        <v>7.0656691604322539</v>
      </c>
      <c r="E108" s="21">
        <v>14.130610922054775</v>
      </c>
      <c r="F108" s="21">
        <v>7.13</v>
      </c>
      <c r="G108" s="15">
        <v>6.9448889457850598</v>
      </c>
      <c r="H108" s="21">
        <f t="shared" si="6"/>
        <v>8.8177922570680209</v>
      </c>
    </row>
    <row r="109" spans="2:8" x14ac:dyDescent="0.25">
      <c r="B109" s="17" t="s">
        <v>20</v>
      </c>
      <c r="C109" s="17" t="s">
        <v>32</v>
      </c>
      <c r="D109" s="43">
        <v>12.558603491271825</v>
      </c>
      <c r="E109" s="21">
        <v>6.7898233673634749</v>
      </c>
      <c r="F109" s="21">
        <v>5.55</v>
      </c>
      <c r="G109" s="15">
        <v>4.3205530307879405</v>
      </c>
      <c r="H109" s="21">
        <f t="shared" si="6"/>
        <v>7.3047449723558104</v>
      </c>
    </row>
    <row r="110" spans="2:8" x14ac:dyDescent="0.25">
      <c r="B110" s="17" t="s">
        <v>21</v>
      </c>
      <c r="C110" s="17" t="s">
        <v>33</v>
      </c>
      <c r="D110" s="40">
        <v>13.881961762261016</v>
      </c>
      <c r="E110" s="21">
        <v>1.4260249554367201</v>
      </c>
      <c r="F110" s="21">
        <v>5.36</v>
      </c>
      <c r="G110" s="15">
        <v>6.784868463163285</v>
      </c>
      <c r="H110" s="21">
        <f t="shared" si="6"/>
        <v>6.8632137952152554</v>
      </c>
    </row>
    <row r="111" spans="2:8" x14ac:dyDescent="0.25">
      <c r="B111" s="17" t="s">
        <v>22</v>
      </c>
      <c r="C111" s="17" t="s">
        <v>34</v>
      </c>
      <c r="D111" s="40">
        <v>0.22610141313383214</v>
      </c>
      <c r="E111" s="21">
        <v>1.0533138875384864</v>
      </c>
      <c r="F111" s="21">
        <v>0.63</v>
      </c>
      <c r="G111" s="15">
        <v>0.19202457914613069</v>
      </c>
      <c r="H111" s="21">
        <f t="shared" si="6"/>
        <v>0.52535996995461232</v>
      </c>
    </row>
    <row r="112" spans="2:8" x14ac:dyDescent="0.25">
      <c r="B112" s="17" t="s">
        <v>23</v>
      </c>
      <c r="C112" s="17" t="s">
        <v>35</v>
      </c>
      <c r="D112" s="40">
        <v>0</v>
      </c>
      <c r="E112" s="21">
        <v>0</v>
      </c>
      <c r="F112" s="21">
        <v>0.22</v>
      </c>
      <c r="G112" s="15">
        <v>0</v>
      </c>
      <c r="H112" s="21">
        <f t="shared" si="6"/>
        <v>5.5E-2</v>
      </c>
    </row>
    <row r="113" spans="2:8" x14ac:dyDescent="0.25">
      <c r="B113" s="17" t="s">
        <v>24</v>
      </c>
      <c r="C113" s="17" t="s">
        <v>36</v>
      </c>
      <c r="D113" s="40">
        <v>0</v>
      </c>
      <c r="E113" s="21">
        <v>0</v>
      </c>
      <c r="F113" s="21">
        <v>0</v>
      </c>
      <c r="G113" s="15">
        <v>0</v>
      </c>
      <c r="H113" s="21">
        <f t="shared" si="6"/>
        <v>0</v>
      </c>
    </row>
    <row r="114" spans="2:8" x14ac:dyDescent="0.25">
      <c r="B114" s="17" t="s">
        <v>37</v>
      </c>
      <c r="C114" s="17" t="s">
        <v>38</v>
      </c>
      <c r="D114" s="40">
        <v>11.620947630922695</v>
      </c>
      <c r="E114" s="21">
        <v>19.672662453411117</v>
      </c>
      <c r="F114" s="21">
        <v>15.82</v>
      </c>
      <c r="G114" s="15">
        <v>1.6482109710042885</v>
      </c>
      <c r="H114" s="21">
        <f t="shared" si="6"/>
        <v>12.190455263834526</v>
      </c>
    </row>
    <row r="115" spans="2:8" x14ac:dyDescent="0.25">
      <c r="B115" s="17" t="s">
        <v>39</v>
      </c>
      <c r="C115" s="17" t="s">
        <v>40</v>
      </c>
      <c r="D115" s="83">
        <v>100.00000000000001</v>
      </c>
      <c r="E115" s="21">
        <v>100.00000000000001</v>
      </c>
      <c r="F115" s="21">
        <v>100</v>
      </c>
      <c r="G115" s="15">
        <v>100</v>
      </c>
      <c r="H115" s="21">
        <f t="shared" si="6"/>
        <v>100</v>
      </c>
    </row>
  </sheetData>
  <mergeCells count="6">
    <mergeCell ref="D96:H96"/>
    <mergeCell ref="B2:H2"/>
    <mergeCell ref="D4:H4"/>
    <mergeCell ref="D27:H27"/>
    <mergeCell ref="D50:H50"/>
    <mergeCell ref="D73:H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5"/>
  <sheetViews>
    <sheetView topLeftCell="A142" zoomScale="80" zoomScaleNormal="80" workbookViewId="0">
      <selection activeCell="I99" sqref="I99"/>
    </sheetView>
  </sheetViews>
  <sheetFormatPr defaultRowHeight="15" x14ac:dyDescent="0.25"/>
  <cols>
    <col min="2" max="2" width="7.7109375" customWidth="1"/>
    <col min="3" max="3" width="45" customWidth="1"/>
    <col min="4" max="4" width="14.5703125" customWidth="1"/>
    <col min="5" max="5" width="13.5703125" customWidth="1"/>
    <col min="6" max="6" width="15.42578125" customWidth="1"/>
    <col min="7" max="7" width="11.42578125" customWidth="1"/>
    <col min="8" max="8" width="12" customWidth="1"/>
    <col min="9" max="9" width="15.85546875" customWidth="1"/>
  </cols>
  <sheetData>
    <row r="1" spans="2:9" ht="19.5" thickBot="1" x14ac:dyDescent="0.35">
      <c r="B1" s="110">
        <v>2017</v>
      </c>
      <c r="C1" s="111"/>
      <c r="D1" s="111"/>
      <c r="E1" s="111"/>
      <c r="F1" s="111"/>
      <c r="G1" s="111"/>
      <c r="H1" s="112"/>
      <c r="I1" s="10"/>
    </row>
    <row r="2" spans="2:9" x14ac:dyDescent="0.25">
      <c r="B2" s="55"/>
      <c r="C2" s="56" t="s">
        <v>121</v>
      </c>
      <c r="D2" s="56" t="s">
        <v>46</v>
      </c>
      <c r="E2" s="56" t="s">
        <v>47</v>
      </c>
      <c r="F2" s="56" t="s">
        <v>42</v>
      </c>
      <c r="G2" s="56" t="s">
        <v>49</v>
      </c>
      <c r="H2" s="57" t="s">
        <v>50</v>
      </c>
      <c r="I2" s="14"/>
    </row>
    <row r="3" spans="2:9" x14ac:dyDescent="0.25">
      <c r="B3" s="58" t="s">
        <v>41</v>
      </c>
      <c r="C3" s="48" t="s">
        <v>26</v>
      </c>
      <c r="D3" s="114" t="s">
        <v>27</v>
      </c>
      <c r="E3" s="114"/>
      <c r="F3" s="114"/>
      <c r="G3" s="114"/>
      <c r="H3" s="115"/>
      <c r="I3" s="27"/>
    </row>
    <row r="4" spans="2:9" ht="18" customHeight="1" x14ac:dyDescent="0.25">
      <c r="B4" s="59" t="s">
        <v>0</v>
      </c>
      <c r="C4" s="49" t="s">
        <v>1</v>
      </c>
      <c r="D4" s="50">
        <f>AVERAGE(D27,D50,D73,D96,D119,D142,D164,D187)</f>
        <v>15.174999999999999</v>
      </c>
      <c r="E4" s="50">
        <f>AVERAGE(E27,E50,E73,E96,E119,E142,E164,E187)</f>
        <v>13.601706313399861</v>
      </c>
      <c r="F4" s="50">
        <f t="shared" ref="F4:G4" si="0">AVERAGE(F27,F50,F73,F96,F119,F142,F164,F187)</f>
        <v>8.4137500000000003</v>
      </c>
      <c r="G4" s="50">
        <f t="shared" si="0"/>
        <v>11.7475</v>
      </c>
      <c r="H4" s="66">
        <f>AVERAGE(D4:G4)</f>
        <v>12.234489078349966</v>
      </c>
      <c r="I4" s="32"/>
    </row>
    <row r="5" spans="2:9" x14ac:dyDescent="0.25">
      <c r="B5" s="59" t="s">
        <v>2</v>
      </c>
      <c r="C5" s="49" t="s">
        <v>3</v>
      </c>
      <c r="D5" s="50">
        <f t="shared" ref="D5:G5" si="1">AVERAGE(D28,D51,D74,D97,D120,D143,D165,D188)</f>
        <v>8.1174999999999997</v>
      </c>
      <c r="E5" s="50">
        <f t="shared" si="1"/>
        <v>4.3097223564965503</v>
      </c>
      <c r="F5" s="50">
        <f t="shared" si="1"/>
        <v>6.4450000000000003</v>
      </c>
      <c r="G5" s="50">
        <f t="shared" si="1"/>
        <v>1.1412499999999999</v>
      </c>
      <c r="H5" s="66">
        <f t="shared" ref="H5:H22" si="2">AVERAGE(D5:G5)</f>
        <v>5.0033680891241374</v>
      </c>
      <c r="I5" s="32"/>
    </row>
    <row r="6" spans="2:9" x14ac:dyDescent="0.25">
      <c r="B6" s="59" t="s">
        <v>4</v>
      </c>
      <c r="C6" s="49" t="s">
        <v>5</v>
      </c>
      <c r="D6" s="50">
        <f t="shared" ref="D6:G6" si="3">AVERAGE(D29,D52,D75,D98,D121,D144,D166,D189)</f>
        <v>0.13625000000000001</v>
      </c>
      <c r="E6" s="50">
        <f t="shared" si="3"/>
        <v>0.85725806451612896</v>
      </c>
      <c r="F6" s="50">
        <f t="shared" si="3"/>
        <v>1.19</v>
      </c>
      <c r="G6" s="50">
        <f t="shared" si="3"/>
        <v>0.42249999999999999</v>
      </c>
      <c r="H6" s="66">
        <f t="shared" si="2"/>
        <v>0.65150201612903225</v>
      </c>
      <c r="I6" s="32"/>
    </row>
    <row r="7" spans="2:9" x14ac:dyDescent="0.25">
      <c r="B7" s="59" t="s">
        <v>6</v>
      </c>
      <c r="C7" s="49" t="s">
        <v>28</v>
      </c>
      <c r="D7" s="50">
        <f t="shared" ref="D7:G7" si="4">AVERAGE(D30,D53,D76,D99,D122,D145,D167,D190)</f>
        <v>22.428750000000001</v>
      </c>
      <c r="E7" s="50">
        <f t="shared" si="4"/>
        <v>10.613084361874686</v>
      </c>
      <c r="F7" s="50">
        <f t="shared" si="4"/>
        <v>10.668749999999999</v>
      </c>
      <c r="G7" s="50">
        <f t="shared" si="4"/>
        <v>15.381250000000001</v>
      </c>
      <c r="H7" s="66">
        <f t="shared" si="2"/>
        <v>14.77295859046867</v>
      </c>
      <c r="I7" s="32"/>
    </row>
    <row r="8" spans="2:9" x14ac:dyDescent="0.25">
      <c r="B8" s="59" t="s">
        <v>7</v>
      </c>
      <c r="C8" s="49" t="s">
        <v>29</v>
      </c>
      <c r="D8" s="50">
        <f t="shared" ref="D8:G8" si="5">AVERAGE(D31,D54,D77,D100,D123,D146,D168,D191)</f>
        <v>7.8174999999999999</v>
      </c>
      <c r="E8" s="50">
        <f t="shared" si="5"/>
        <v>9.7279340730953621</v>
      </c>
      <c r="F8" s="50">
        <f t="shared" si="5"/>
        <v>6.8324999999999996</v>
      </c>
      <c r="G8" s="50">
        <f t="shared" si="5"/>
        <v>8.317499999999999</v>
      </c>
      <c r="H8" s="66">
        <f t="shared" si="2"/>
        <v>8.173858518273839</v>
      </c>
      <c r="I8" s="32"/>
    </row>
    <row r="9" spans="2:9" x14ac:dyDescent="0.25">
      <c r="B9" s="59" t="s">
        <v>8</v>
      </c>
      <c r="C9" s="49" t="s">
        <v>9</v>
      </c>
      <c r="D9" s="50">
        <f t="shared" ref="D9:G9" si="6">AVERAGE(D32,D55,D78,D101,D124,D147,D169,D192)</f>
        <v>4.0912499999999996</v>
      </c>
      <c r="E9" s="50">
        <f t="shared" si="6"/>
        <v>12.199539931394771</v>
      </c>
      <c r="F9" s="50">
        <f t="shared" si="6"/>
        <v>15.984999999999999</v>
      </c>
      <c r="G9" s="50">
        <f t="shared" si="6"/>
        <v>6.7612500000000004</v>
      </c>
      <c r="H9" s="66">
        <f t="shared" si="2"/>
        <v>9.7592599828486932</v>
      </c>
      <c r="I9" s="32"/>
    </row>
    <row r="10" spans="2:9" x14ac:dyDescent="0.25">
      <c r="B10" s="60" t="s">
        <v>10</v>
      </c>
      <c r="C10" s="8" t="s">
        <v>30</v>
      </c>
      <c r="D10" s="29">
        <f t="shared" ref="D10:G10" si="7">AVERAGE(D33,D56,D79,D102,D125,D148,D170,D193)</f>
        <v>57.765000000000001</v>
      </c>
      <c r="E10" s="29">
        <f t="shared" si="7"/>
        <v>51.30924510077736</v>
      </c>
      <c r="F10" s="29">
        <f t="shared" si="7"/>
        <v>49.533749999999998</v>
      </c>
      <c r="G10" s="29">
        <f t="shared" si="7"/>
        <v>43.771250000000002</v>
      </c>
      <c r="H10" s="67">
        <f t="shared" si="2"/>
        <v>50.594811275194346</v>
      </c>
      <c r="I10" s="32"/>
    </row>
    <row r="11" spans="2:9" x14ac:dyDescent="0.25">
      <c r="B11" s="59" t="s">
        <v>11</v>
      </c>
      <c r="C11" s="49" t="s">
        <v>12</v>
      </c>
      <c r="D11" s="50">
        <f t="shared" ref="D11:G11" si="8">AVERAGE(D34,D57,D80,D103,D126,D149,D171,D194)</f>
        <v>11.715000000000002</v>
      </c>
      <c r="E11" s="50">
        <f t="shared" si="8"/>
        <v>14.436569657940627</v>
      </c>
      <c r="F11" s="50">
        <f t="shared" si="8"/>
        <v>9.7825000000000006</v>
      </c>
      <c r="G11" s="50">
        <f t="shared" si="8"/>
        <v>15.4825</v>
      </c>
      <c r="H11" s="66">
        <f t="shared" si="2"/>
        <v>12.854142414485157</v>
      </c>
      <c r="I11" s="32"/>
    </row>
    <row r="12" spans="2:9" x14ac:dyDescent="0.25">
      <c r="B12" s="59" t="s">
        <v>13</v>
      </c>
      <c r="C12" s="49" t="s">
        <v>31</v>
      </c>
      <c r="D12" s="50">
        <f t="shared" ref="D12:G12" si="9">AVERAGE(D35,D58,D81,D104,D127,D150,D172,D195)</f>
        <v>0.52</v>
      </c>
      <c r="E12" s="50">
        <f t="shared" si="9"/>
        <v>0.77000897847672034</v>
      </c>
      <c r="F12" s="50">
        <f t="shared" si="9"/>
        <v>0.32500000000000001</v>
      </c>
      <c r="G12" s="50">
        <f t="shared" si="9"/>
        <v>0.44374999999999998</v>
      </c>
      <c r="H12" s="66">
        <f t="shared" si="2"/>
        <v>0.51468974461918005</v>
      </c>
      <c r="I12" s="32"/>
    </row>
    <row r="13" spans="2:9" x14ac:dyDescent="0.25">
      <c r="B13" s="59" t="s">
        <v>15</v>
      </c>
      <c r="C13" s="49" t="s">
        <v>14</v>
      </c>
      <c r="D13" s="50">
        <f t="shared" ref="D13:G13" si="10">AVERAGE(D36,D59,D82,D105,D128,D151,D173,D196)</f>
        <v>0</v>
      </c>
      <c r="E13" s="50">
        <f t="shared" si="10"/>
        <v>0</v>
      </c>
      <c r="F13" s="50">
        <f t="shared" si="10"/>
        <v>5.8750000000000004E-2</v>
      </c>
      <c r="G13" s="50">
        <f t="shared" si="10"/>
        <v>0</v>
      </c>
      <c r="H13" s="66">
        <f t="shared" si="2"/>
        <v>1.4687500000000001E-2</v>
      </c>
      <c r="I13" s="32"/>
    </row>
    <row r="14" spans="2:9" x14ac:dyDescent="0.25">
      <c r="B14" s="59" t="s">
        <v>17</v>
      </c>
      <c r="C14" s="49" t="s">
        <v>16</v>
      </c>
      <c r="D14" s="50">
        <f t="shared" ref="D14:G14" si="11">AVERAGE(D37,D60,D83,D106,D129,D152,D174,D197)</f>
        <v>1.915</v>
      </c>
      <c r="E14" s="50">
        <f t="shared" si="11"/>
        <v>2.5813211430146916</v>
      </c>
      <c r="F14" s="50">
        <f t="shared" si="11"/>
        <v>1.4875</v>
      </c>
      <c r="G14" s="50">
        <f t="shared" si="11"/>
        <v>4.1462500000000002</v>
      </c>
      <c r="H14" s="66">
        <f t="shared" si="2"/>
        <v>2.5325177857536731</v>
      </c>
      <c r="I14" s="32"/>
    </row>
    <row r="15" spans="2:9" x14ac:dyDescent="0.25">
      <c r="B15" s="59" t="s">
        <v>19</v>
      </c>
      <c r="C15" s="49" t="s">
        <v>18</v>
      </c>
      <c r="D15" s="50">
        <f t="shared" ref="D15:G15" si="12">AVERAGE(D38,D61,D84,D107,D130,D153,D175,D198)</f>
        <v>8.34375</v>
      </c>
      <c r="E15" s="50">
        <f t="shared" si="12"/>
        <v>7.1260279147375911</v>
      </c>
      <c r="F15" s="50">
        <f t="shared" si="12"/>
        <v>5.4475000000000007</v>
      </c>
      <c r="G15" s="50">
        <f t="shared" si="12"/>
        <v>7.8162500000000001</v>
      </c>
      <c r="H15" s="66">
        <f t="shared" si="2"/>
        <v>7.1833819786843982</v>
      </c>
      <c r="I15" s="32"/>
    </row>
    <row r="16" spans="2:9" x14ac:dyDescent="0.25">
      <c r="B16" s="59" t="s">
        <v>20</v>
      </c>
      <c r="C16" s="49" t="s">
        <v>32</v>
      </c>
      <c r="D16" s="50">
        <f t="shared" ref="D16:G16" si="13">AVERAGE(D39,D62,D85,D108,D131,D154,D176,D199)</f>
        <v>5.2525000000000004</v>
      </c>
      <c r="E16" s="50">
        <f t="shared" si="13"/>
        <v>5.4201257971419254</v>
      </c>
      <c r="F16" s="50">
        <f t="shared" si="13"/>
        <v>6.8049999999999997</v>
      </c>
      <c r="G16" s="50">
        <f t="shared" si="13"/>
        <v>6.2924999999999986</v>
      </c>
      <c r="H16" s="66">
        <f t="shared" si="2"/>
        <v>5.9425314492854806</v>
      </c>
      <c r="I16" s="32"/>
    </row>
    <row r="17" spans="2:9" x14ac:dyDescent="0.25">
      <c r="B17" s="59" t="s">
        <v>21</v>
      </c>
      <c r="C17" s="49" t="s">
        <v>33</v>
      </c>
      <c r="D17" s="50">
        <f t="shared" ref="D17:G17" si="14">AVERAGE(D40,D63,D86,D109,D132,D155,D177,D200)</f>
        <v>7.2862500000000008</v>
      </c>
      <c r="E17" s="50">
        <f t="shared" si="14"/>
        <v>10.753317112994532</v>
      </c>
      <c r="F17" s="50">
        <f t="shared" si="14"/>
        <v>17.378749999999997</v>
      </c>
      <c r="G17" s="50">
        <f t="shared" si="14"/>
        <v>12.07</v>
      </c>
      <c r="H17" s="66">
        <f t="shared" si="2"/>
        <v>11.872079278248632</v>
      </c>
      <c r="I17" s="32"/>
    </row>
    <row r="18" spans="2:9" x14ac:dyDescent="0.25">
      <c r="B18" s="59" t="s">
        <v>22</v>
      </c>
      <c r="C18" s="49" t="s">
        <v>34</v>
      </c>
      <c r="D18" s="50">
        <f t="shared" ref="D18:G18" si="15">AVERAGE(D41,D64,D87,D110,D133,D156,D178,D201)</f>
        <v>0.51249999999999996</v>
      </c>
      <c r="E18" s="50">
        <f t="shared" si="15"/>
        <v>0</v>
      </c>
      <c r="F18" s="50">
        <f t="shared" si="15"/>
        <v>0.36249999999999999</v>
      </c>
      <c r="G18" s="50">
        <f t="shared" si="15"/>
        <v>0.63750000000000007</v>
      </c>
      <c r="H18" s="66">
        <f t="shared" si="2"/>
        <v>0.37812500000000004</v>
      </c>
      <c r="I18" s="32"/>
    </row>
    <row r="19" spans="2:9" x14ac:dyDescent="0.25">
      <c r="B19" s="59" t="s">
        <v>23</v>
      </c>
      <c r="C19" s="49" t="s">
        <v>35</v>
      </c>
      <c r="D19" s="50">
        <f t="shared" ref="D19:G19" si="16">AVERAGE(D42,D65,D88,D111,D134,D157,D179,D202)</f>
        <v>0</v>
      </c>
      <c r="E19" s="50">
        <f t="shared" si="16"/>
        <v>0</v>
      </c>
      <c r="F19" s="50">
        <f t="shared" si="16"/>
        <v>0</v>
      </c>
      <c r="G19" s="50">
        <f t="shared" si="16"/>
        <v>0</v>
      </c>
      <c r="H19" s="66">
        <f t="shared" si="2"/>
        <v>0</v>
      </c>
      <c r="I19" s="32"/>
    </row>
    <row r="20" spans="2:9" x14ac:dyDescent="0.25">
      <c r="B20" s="59" t="s">
        <v>24</v>
      </c>
      <c r="C20" s="49" t="s">
        <v>36</v>
      </c>
      <c r="D20" s="50">
        <f t="shared" ref="D20:G20" si="17">AVERAGE(D43,D66,D89,D112,D135,D158,D180,D203)</f>
        <v>0</v>
      </c>
      <c r="E20" s="50">
        <f t="shared" si="17"/>
        <v>0</v>
      </c>
      <c r="F20" s="50">
        <f t="shared" si="17"/>
        <v>0</v>
      </c>
      <c r="G20" s="50">
        <f t="shared" si="17"/>
        <v>0</v>
      </c>
      <c r="H20" s="66">
        <f t="shared" si="2"/>
        <v>0</v>
      </c>
      <c r="I20" s="32"/>
    </row>
    <row r="21" spans="2:9" x14ac:dyDescent="0.25">
      <c r="B21" s="59" t="s">
        <v>37</v>
      </c>
      <c r="C21" s="49" t="s">
        <v>38</v>
      </c>
      <c r="D21" s="50">
        <f t="shared" ref="D21:G21" si="18">AVERAGE(D44,D67,D90,D113,D136,D159,D181,D204)</f>
        <v>6.69</v>
      </c>
      <c r="E21" s="50">
        <f t="shared" si="18"/>
        <v>7.6033842949165527</v>
      </c>
      <c r="F21" s="50">
        <f t="shared" si="18"/>
        <v>8.8187499999999996</v>
      </c>
      <c r="G21" s="50">
        <f t="shared" si="18"/>
        <v>9.3287499999999994</v>
      </c>
      <c r="H21" s="66">
        <f t="shared" si="2"/>
        <v>8.1102210737291376</v>
      </c>
      <c r="I21" s="32"/>
    </row>
    <row r="22" spans="2:9" ht="15.75" thickBot="1" x14ac:dyDescent="0.3">
      <c r="B22" s="75" t="s">
        <v>39</v>
      </c>
      <c r="C22" s="70" t="s">
        <v>40</v>
      </c>
      <c r="D22" s="70">
        <f t="shared" ref="D22:F22" si="19">AVERAGE(D45,D68,D91,D114,D137,D160,D182,D205)</f>
        <v>100</v>
      </c>
      <c r="E22" s="70">
        <f t="shared" si="19"/>
        <v>100</v>
      </c>
      <c r="F22" s="70">
        <f t="shared" si="19"/>
        <v>99.998750000000001</v>
      </c>
      <c r="G22" s="70">
        <f>AVERAGE(G45,G68,G91,G114,G137,G160,G182,G205)</f>
        <v>99.988749999999996</v>
      </c>
      <c r="H22" s="76">
        <f t="shared" si="2"/>
        <v>99.996874999999989</v>
      </c>
      <c r="I22" s="32"/>
    </row>
    <row r="25" spans="2:9" x14ac:dyDescent="0.25">
      <c r="B25" s="6"/>
      <c r="C25" s="7" t="s">
        <v>99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9" x14ac:dyDescent="0.25">
      <c r="B26" s="2" t="s">
        <v>41</v>
      </c>
      <c r="C26" s="2" t="s">
        <v>26</v>
      </c>
      <c r="D26" s="113" t="s">
        <v>27</v>
      </c>
      <c r="E26" s="113"/>
      <c r="F26" s="113"/>
      <c r="G26" s="113"/>
      <c r="H26" s="113"/>
    </row>
    <row r="27" spans="2:9" x14ac:dyDescent="0.25">
      <c r="B27" s="1" t="s">
        <v>0</v>
      </c>
      <c r="C27" s="1" t="s">
        <v>1</v>
      </c>
      <c r="D27" s="1">
        <v>14.12</v>
      </c>
      <c r="E27" s="25">
        <v>9.3333333333333339</v>
      </c>
      <c r="F27" s="25">
        <v>10</v>
      </c>
      <c r="G27" s="1">
        <v>13.33</v>
      </c>
      <c r="H27" s="3">
        <f>AVERAGE(D27:G27)</f>
        <v>11.695833333333333</v>
      </c>
    </row>
    <row r="28" spans="2:9" x14ac:dyDescent="0.25">
      <c r="B28" s="1" t="s">
        <v>2</v>
      </c>
      <c r="C28" s="1" t="s">
        <v>3</v>
      </c>
      <c r="D28" s="1">
        <v>10.29</v>
      </c>
      <c r="E28" s="25">
        <v>0</v>
      </c>
      <c r="F28" s="25">
        <v>3.13</v>
      </c>
      <c r="G28" s="1">
        <v>0</v>
      </c>
      <c r="H28" s="3">
        <f t="shared" ref="H28:H45" si="20">AVERAGE(D28:G28)</f>
        <v>3.3549999999999995</v>
      </c>
    </row>
    <row r="29" spans="2:9" x14ac:dyDescent="0.25">
      <c r="B29" s="1" t="s">
        <v>4</v>
      </c>
      <c r="C29" s="1" t="s">
        <v>5</v>
      </c>
      <c r="D29" s="1">
        <v>0.28999999999999998</v>
      </c>
      <c r="E29" s="25">
        <v>0</v>
      </c>
      <c r="F29" s="25">
        <v>0</v>
      </c>
      <c r="G29" s="1">
        <v>0</v>
      </c>
      <c r="H29" s="3">
        <f t="shared" si="20"/>
        <v>7.2499999999999995E-2</v>
      </c>
    </row>
    <row r="30" spans="2:9" x14ac:dyDescent="0.25">
      <c r="B30" s="1" t="s">
        <v>6</v>
      </c>
      <c r="C30" s="1" t="s">
        <v>28</v>
      </c>
      <c r="D30" s="1">
        <v>13.53</v>
      </c>
      <c r="E30" s="25">
        <v>5</v>
      </c>
      <c r="F30" s="25">
        <v>16.25</v>
      </c>
      <c r="G30" s="1">
        <v>9.67</v>
      </c>
      <c r="H30" s="3">
        <f t="shared" si="20"/>
        <v>11.112500000000001</v>
      </c>
    </row>
    <row r="31" spans="2:9" x14ac:dyDescent="0.25">
      <c r="B31" s="1" t="s">
        <v>7</v>
      </c>
      <c r="C31" s="1" t="s">
        <v>29</v>
      </c>
      <c r="D31" s="1">
        <v>15.88</v>
      </c>
      <c r="E31" s="25">
        <v>19.666666666666664</v>
      </c>
      <c r="F31" s="25">
        <v>7.5</v>
      </c>
      <c r="G31" s="1">
        <v>6.67</v>
      </c>
      <c r="H31" s="3">
        <f t="shared" si="20"/>
        <v>12.429166666666667</v>
      </c>
    </row>
    <row r="32" spans="2:9" x14ac:dyDescent="0.25">
      <c r="B32" s="1" t="s">
        <v>8</v>
      </c>
      <c r="C32" s="1" t="s">
        <v>9</v>
      </c>
      <c r="D32" s="1">
        <v>0</v>
      </c>
      <c r="E32" s="25">
        <v>16.666666666666668</v>
      </c>
      <c r="F32" s="25">
        <v>14.38</v>
      </c>
      <c r="G32" s="1">
        <v>8.3000000000000007</v>
      </c>
      <c r="H32" s="3">
        <f t="shared" si="20"/>
        <v>9.836666666666666</v>
      </c>
    </row>
    <row r="33" spans="2:8" x14ac:dyDescent="0.25">
      <c r="B33" s="4" t="s">
        <v>10</v>
      </c>
      <c r="C33" s="4" t="s">
        <v>30</v>
      </c>
      <c r="D33" s="4">
        <f>SUM(D27:D32)</f>
        <v>54.11</v>
      </c>
      <c r="E33" s="28">
        <v>50.666666666666671</v>
      </c>
      <c r="F33" s="28">
        <v>51.25</v>
      </c>
      <c r="G33" s="4">
        <f>SUM(G27:G32)</f>
        <v>37.97</v>
      </c>
      <c r="H33" s="5">
        <f t="shared" si="20"/>
        <v>48.499166666666667</v>
      </c>
    </row>
    <row r="34" spans="2:8" x14ac:dyDescent="0.25">
      <c r="B34" s="1" t="s">
        <v>11</v>
      </c>
      <c r="C34" s="1" t="s">
        <v>12</v>
      </c>
      <c r="D34" s="1">
        <v>14.71</v>
      </c>
      <c r="E34" s="25">
        <v>14.000000000000002</v>
      </c>
      <c r="F34" s="25">
        <v>11.56</v>
      </c>
      <c r="G34" s="1">
        <v>14.67</v>
      </c>
      <c r="H34" s="3">
        <f t="shared" si="20"/>
        <v>13.735000000000001</v>
      </c>
    </row>
    <row r="35" spans="2:8" x14ac:dyDescent="0.25">
      <c r="B35" s="1" t="s">
        <v>13</v>
      </c>
      <c r="C35" s="1" t="s">
        <v>31</v>
      </c>
      <c r="D35" s="1">
        <v>0.28999999999999998</v>
      </c>
      <c r="E35" s="25">
        <v>0</v>
      </c>
      <c r="F35" s="25">
        <v>0.31</v>
      </c>
      <c r="G35" s="1">
        <v>0.33</v>
      </c>
      <c r="H35" s="3">
        <f t="shared" si="20"/>
        <v>0.23249999999999998</v>
      </c>
    </row>
    <row r="36" spans="2:8" x14ac:dyDescent="0.25">
      <c r="B36" s="1" t="s">
        <v>15</v>
      </c>
      <c r="C36" s="1" t="s">
        <v>14</v>
      </c>
      <c r="D36" s="1">
        <v>0</v>
      </c>
      <c r="E36" s="25">
        <v>0</v>
      </c>
      <c r="F36" s="25">
        <v>0</v>
      </c>
      <c r="G36" s="1">
        <v>0</v>
      </c>
      <c r="H36" s="3">
        <f t="shared" si="20"/>
        <v>0</v>
      </c>
    </row>
    <row r="37" spans="2:8" x14ac:dyDescent="0.25">
      <c r="B37" s="1" t="s">
        <v>17</v>
      </c>
      <c r="C37" s="1" t="s">
        <v>16</v>
      </c>
      <c r="D37" s="1">
        <v>2.35</v>
      </c>
      <c r="E37" s="25">
        <v>2.666666666666667</v>
      </c>
      <c r="F37" s="25">
        <v>0.63</v>
      </c>
      <c r="G37" s="1">
        <v>5</v>
      </c>
      <c r="H37" s="3">
        <f t="shared" si="20"/>
        <v>2.6616666666666671</v>
      </c>
    </row>
    <row r="38" spans="2:8" x14ac:dyDescent="0.25">
      <c r="B38" s="1" t="s">
        <v>19</v>
      </c>
      <c r="C38" s="1" t="s">
        <v>18</v>
      </c>
      <c r="D38" s="1">
        <v>8.82</v>
      </c>
      <c r="E38" s="25">
        <v>2</v>
      </c>
      <c r="F38" s="25">
        <v>4.38</v>
      </c>
      <c r="G38" s="1">
        <v>7.33</v>
      </c>
      <c r="H38" s="3">
        <f t="shared" si="20"/>
        <v>5.6325000000000003</v>
      </c>
    </row>
    <row r="39" spans="2:8" x14ac:dyDescent="0.25">
      <c r="B39" s="1" t="s">
        <v>20</v>
      </c>
      <c r="C39" s="1" t="s">
        <v>32</v>
      </c>
      <c r="D39" s="1">
        <v>2.94</v>
      </c>
      <c r="E39" s="25">
        <v>8</v>
      </c>
      <c r="F39" s="25">
        <v>7.19</v>
      </c>
      <c r="G39" s="1">
        <v>8</v>
      </c>
      <c r="H39" s="3">
        <f t="shared" si="20"/>
        <v>6.5324999999999998</v>
      </c>
    </row>
    <row r="40" spans="2:8" x14ac:dyDescent="0.25">
      <c r="B40" s="1" t="s">
        <v>21</v>
      </c>
      <c r="C40" s="1" t="s">
        <v>33</v>
      </c>
      <c r="D40" s="1">
        <v>3.82</v>
      </c>
      <c r="E40" s="25">
        <v>13</v>
      </c>
      <c r="F40" s="25">
        <v>15.94</v>
      </c>
      <c r="G40" s="1">
        <v>13.33</v>
      </c>
      <c r="H40" s="3">
        <f t="shared" si="20"/>
        <v>11.522499999999999</v>
      </c>
    </row>
    <row r="41" spans="2:8" x14ac:dyDescent="0.25">
      <c r="B41" s="1" t="s">
        <v>22</v>
      </c>
      <c r="C41" s="1" t="s">
        <v>34</v>
      </c>
      <c r="D41" s="1">
        <v>0</v>
      </c>
      <c r="E41" s="25">
        <v>0</v>
      </c>
      <c r="F41" s="25">
        <v>0</v>
      </c>
      <c r="G41" s="1">
        <v>0.3</v>
      </c>
      <c r="H41" s="3">
        <f t="shared" si="20"/>
        <v>7.4999999999999997E-2</v>
      </c>
    </row>
    <row r="42" spans="2:8" x14ac:dyDescent="0.25">
      <c r="B42" s="1" t="s">
        <v>23</v>
      </c>
      <c r="C42" s="1" t="s">
        <v>35</v>
      </c>
      <c r="D42" s="1">
        <v>0</v>
      </c>
      <c r="E42" s="25">
        <v>0</v>
      </c>
      <c r="F42" s="25">
        <v>0</v>
      </c>
      <c r="G42" s="1">
        <v>0</v>
      </c>
      <c r="H42" s="3">
        <f t="shared" si="20"/>
        <v>0</v>
      </c>
    </row>
    <row r="43" spans="2:8" x14ac:dyDescent="0.25">
      <c r="B43" s="1" t="s">
        <v>24</v>
      </c>
      <c r="C43" s="1" t="s">
        <v>36</v>
      </c>
      <c r="D43" s="1">
        <v>0</v>
      </c>
      <c r="E43" s="25">
        <v>0</v>
      </c>
      <c r="F43" s="25">
        <v>0</v>
      </c>
      <c r="G43" s="1">
        <v>0</v>
      </c>
      <c r="H43" s="3">
        <f t="shared" si="20"/>
        <v>0</v>
      </c>
    </row>
    <row r="44" spans="2:8" x14ac:dyDescent="0.25">
      <c r="B44" s="1" t="s">
        <v>37</v>
      </c>
      <c r="C44" s="1" t="s">
        <v>38</v>
      </c>
      <c r="D44" s="1">
        <v>12.94</v>
      </c>
      <c r="E44" s="25">
        <v>9.6666666666666679</v>
      </c>
      <c r="F44" s="25">
        <v>8.75</v>
      </c>
      <c r="G44" s="1">
        <v>13</v>
      </c>
      <c r="H44" s="3">
        <f t="shared" si="20"/>
        <v>11.089166666666667</v>
      </c>
    </row>
    <row r="45" spans="2:8" x14ac:dyDescent="0.25">
      <c r="B45" s="1" t="s">
        <v>39</v>
      </c>
      <c r="C45" s="1" t="s">
        <v>40</v>
      </c>
      <c r="D45" s="34">
        <f>SUM(D33:D44)</f>
        <v>99.97999999999999</v>
      </c>
      <c r="E45" s="34">
        <v>100</v>
      </c>
      <c r="F45" s="34">
        <v>100</v>
      </c>
      <c r="G45" s="34">
        <f>SUM(G33:G44)</f>
        <v>99.929999999999993</v>
      </c>
      <c r="H45" s="34">
        <f t="shared" si="20"/>
        <v>99.977500000000006</v>
      </c>
    </row>
    <row r="48" spans="2:8" x14ac:dyDescent="0.25">
      <c r="B48" s="6"/>
      <c r="C48" s="7" t="s">
        <v>100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9" x14ac:dyDescent="0.25">
      <c r="B49" s="2" t="s">
        <v>41</v>
      </c>
      <c r="C49" s="2" t="s">
        <v>26</v>
      </c>
      <c r="D49" s="113" t="s">
        <v>27</v>
      </c>
      <c r="E49" s="113"/>
      <c r="F49" s="113"/>
      <c r="G49" s="113"/>
      <c r="H49" s="113"/>
    </row>
    <row r="50" spans="2:9" x14ac:dyDescent="0.25">
      <c r="B50" s="1" t="s">
        <v>0</v>
      </c>
      <c r="C50" s="1" t="s">
        <v>1</v>
      </c>
      <c r="D50" s="1">
        <v>9.67</v>
      </c>
      <c r="E50" s="45">
        <v>8.6111111111111125</v>
      </c>
      <c r="F50" s="25">
        <v>9.33</v>
      </c>
      <c r="G50" s="1">
        <v>8.33</v>
      </c>
      <c r="H50" s="3">
        <f>AVERAGE(D50,E50,F50,G50)</f>
        <v>8.9852777777777781</v>
      </c>
    </row>
    <row r="51" spans="2:9" x14ac:dyDescent="0.25">
      <c r="B51" s="1" t="s">
        <v>2</v>
      </c>
      <c r="C51" s="1" t="s">
        <v>3</v>
      </c>
      <c r="D51" s="1">
        <v>1.67</v>
      </c>
      <c r="E51" s="45">
        <v>4.4444444444444446</v>
      </c>
      <c r="F51" s="25">
        <v>7.67</v>
      </c>
      <c r="G51" s="1">
        <v>1.33</v>
      </c>
      <c r="H51" s="3">
        <f t="shared" ref="H51:H68" si="21">AVERAGE(D51,E51,F51,G51)</f>
        <v>3.7786111111111111</v>
      </c>
    </row>
    <row r="52" spans="2:9" x14ac:dyDescent="0.25">
      <c r="B52" s="1" t="s">
        <v>4</v>
      </c>
      <c r="C52" s="1" t="s">
        <v>5</v>
      </c>
      <c r="D52" s="1">
        <v>0</v>
      </c>
      <c r="E52" s="45">
        <v>0</v>
      </c>
      <c r="F52" s="25">
        <v>0</v>
      </c>
      <c r="G52" s="1">
        <v>0</v>
      </c>
      <c r="H52" s="3">
        <f t="shared" si="21"/>
        <v>0</v>
      </c>
    </row>
    <row r="53" spans="2:9" x14ac:dyDescent="0.25">
      <c r="B53" s="1" t="s">
        <v>6</v>
      </c>
      <c r="C53" s="1" t="s">
        <v>28</v>
      </c>
      <c r="D53" s="1">
        <v>15.33</v>
      </c>
      <c r="E53" s="45">
        <v>19.166666666666668</v>
      </c>
      <c r="F53" s="25">
        <v>8.33</v>
      </c>
      <c r="G53" s="1">
        <v>9.67</v>
      </c>
      <c r="H53" s="3">
        <f t="shared" si="21"/>
        <v>13.124166666666667</v>
      </c>
    </row>
    <row r="54" spans="2:9" x14ac:dyDescent="0.25">
      <c r="B54" s="1" t="s">
        <v>7</v>
      </c>
      <c r="C54" s="1" t="s">
        <v>29</v>
      </c>
      <c r="D54" s="1">
        <v>15.67</v>
      </c>
      <c r="E54" s="45">
        <v>7.2222222222222223</v>
      </c>
      <c r="F54" s="25">
        <v>4.67</v>
      </c>
      <c r="G54" s="1">
        <v>13</v>
      </c>
      <c r="H54" s="3">
        <f t="shared" si="21"/>
        <v>10.140555555555556</v>
      </c>
    </row>
    <row r="55" spans="2:9" x14ac:dyDescent="0.25">
      <c r="B55" s="1" t="s">
        <v>8</v>
      </c>
      <c r="C55" s="1" t="s">
        <v>9</v>
      </c>
      <c r="D55" s="1">
        <v>8.67</v>
      </c>
      <c r="E55" s="45">
        <v>15.277777777777779</v>
      </c>
      <c r="F55" s="25">
        <v>17</v>
      </c>
      <c r="G55" s="1">
        <v>7</v>
      </c>
      <c r="H55" s="3">
        <f t="shared" si="21"/>
        <v>11.986944444444445</v>
      </c>
    </row>
    <row r="56" spans="2:9" x14ac:dyDescent="0.25">
      <c r="B56" s="4" t="s">
        <v>10</v>
      </c>
      <c r="C56" s="4" t="s">
        <v>30</v>
      </c>
      <c r="D56" s="4">
        <f>SUM(D50:D55)</f>
        <v>51.010000000000005</v>
      </c>
      <c r="E56" s="46">
        <v>54.722222222222229</v>
      </c>
      <c r="F56" s="28">
        <v>47</v>
      </c>
      <c r="G56" s="4">
        <f>SUM(G50:G55)</f>
        <v>39.33</v>
      </c>
      <c r="H56" s="5">
        <f t="shared" si="21"/>
        <v>48.015555555555551</v>
      </c>
    </row>
    <row r="57" spans="2:9" x14ac:dyDescent="0.25">
      <c r="B57" s="1" t="s">
        <v>11</v>
      </c>
      <c r="C57" s="1" t="s">
        <v>12</v>
      </c>
      <c r="D57" s="1">
        <v>11</v>
      </c>
      <c r="E57" s="45">
        <v>13.055555555555557</v>
      </c>
      <c r="F57" s="25">
        <v>11.33</v>
      </c>
      <c r="G57" s="1">
        <v>12.33</v>
      </c>
      <c r="H57" s="3">
        <f t="shared" si="21"/>
        <v>11.928888888888888</v>
      </c>
    </row>
    <row r="58" spans="2:9" x14ac:dyDescent="0.25">
      <c r="B58" s="1" t="s">
        <v>13</v>
      </c>
      <c r="C58" s="1" t="s">
        <v>31</v>
      </c>
      <c r="D58" s="1">
        <v>2.67</v>
      </c>
      <c r="E58" s="45">
        <v>0.27777777777777779</v>
      </c>
      <c r="F58" s="25">
        <v>0.67</v>
      </c>
      <c r="G58" s="1">
        <v>0.67</v>
      </c>
      <c r="H58" s="3">
        <f t="shared" si="21"/>
        <v>1.0719444444444444</v>
      </c>
    </row>
    <row r="59" spans="2:9" x14ac:dyDescent="0.25">
      <c r="B59" s="1" t="s">
        <v>15</v>
      </c>
      <c r="C59" s="1" t="s">
        <v>14</v>
      </c>
      <c r="D59" s="1">
        <v>0</v>
      </c>
      <c r="E59" s="45">
        <v>0</v>
      </c>
      <c r="F59" s="25">
        <v>0</v>
      </c>
      <c r="G59" s="1">
        <v>0</v>
      </c>
      <c r="H59" s="3">
        <f t="shared" si="21"/>
        <v>0</v>
      </c>
      <c r="I59" t="s">
        <v>101</v>
      </c>
    </row>
    <row r="60" spans="2:9" x14ac:dyDescent="0.25">
      <c r="B60" s="1" t="s">
        <v>17</v>
      </c>
      <c r="C60" s="1" t="s">
        <v>16</v>
      </c>
      <c r="D60" s="1">
        <v>3</v>
      </c>
      <c r="E60" s="45">
        <v>1.3888888888888888</v>
      </c>
      <c r="F60" s="25">
        <v>1.33</v>
      </c>
      <c r="G60" s="1">
        <v>4</v>
      </c>
      <c r="H60" s="3">
        <f>AVERAGE(D60,E60,F60,G60)</f>
        <v>2.4297222222222223</v>
      </c>
    </row>
    <row r="61" spans="2:9" x14ac:dyDescent="0.25">
      <c r="B61" s="1" t="s">
        <v>19</v>
      </c>
      <c r="C61" s="1" t="s">
        <v>18</v>
      </c>
      <c r="D61" s="1">
        <v>6</v>
      </c>
      <c r="E61" s="45">
        <v>2.2222222222222223</v>
      </c>
      <c r="F61" s="25">
        <v>6</v>
      </c>
      <c r="G61" s="1">
        <v>6.33</v>
      </c>
      <c r="H61" s="3">
        <f t="shared" si="21"/>
        <v>5.1380555555555549</v>
      </c>
    </row>
    <row r="62" spans="2:9" x14ac:dyDescent="0.25">
      <c r="B62" s="1" t="s">
        <v>20</v>
      </c>
      <c r="C62" s="1" t="s">
        <v>32</v>
      </c>
      <c r="D62" s="1">
        <v>8.33</v>
      </c>
      <c r="E62" s="45">
        <v>5.2777777777777777</v>
      </c>
      <c r="F62" s="25">
        <v>6.67</v>
      </c>
      <c r="G62" s="1">
        <v>9</v>
      </c>
      <c r="H62" s="3">
        <f t="shared" si="21"/>
        <v>7.3194444444444446</v>
      </c>
    </row>
    <row r="63" spans="2:9" x14ac:dyDescent="0.25">
      <c r="B63" s="1" t="s">
        <v>21</v>
      </c>
      <c r="C63" s="1" t="s">
        <v>33</v>
      </c>
      <c r="D63" s="1">
        <v>8.33</v>
      </c>
      <c r="E63" s="45">
        <v>16.666666666666668</v>
      </c>
      <c r="F63" s="25">
        <v>16.329999999999998</v>
      </c>
      <c r="G63" s="1">
        <v>20</v>
      </c>
      <c r="H63" s="3">
        <f t="shared" si="21"/>
        <v>15.331666666666667</v>
      </c>
    </row>
    <row r="64" spans="2:9" x14ac:dyDescent="0.25">
      <c r="B64" s="1" t="s">
        <v>22</v>
      </c>
      <c r="C64" s="1" t="s">
        <v>34</v>
      </c>
      <c r="D64" s="1">
        <v>0</v>
      </c>
      <c r="E64" s="45">
        <v>0</v>
      </c>
      <c r="F64" s="25">
        <v>0.67</v>
      </c>
      <c r="G64" s="1">
        <v>1.67</v>
      </c>
      <c r="H64" s="3">
        <f t="shared" si="21"/>
        <v>0.58499999999999996</v>
      </c>
    </row>
    <row r="65" spans="2:8" x14ac:dyDescent="0.25">
      <c r="B65" s="1" t="s">
        <v>23</v>
      </c>
      <c r="C65" s="1" t="s">
        <v>35</v>
      </c>
      <c r="D65" s="1">
        <v>0</v>
      </c>
      <c r="E65" s="45">
        <v>0</v>
      </c>
      <c r="F65" s="25">
        <v>0</v>
      </c>
      <c r="G65" s="1">
        <v>0</v>
      </c>
      <c r="H65" s="3">
        <f t="shared" si="21"/>
        <v>0</v>
      </c>
    </row>
    <row r="66" spans="2:8" x14ac:dyDescent="0.25">
      <c r="B66" s="1" t="s">
        <v>24</v>
      </c>
      <c r="C66" s="1" t="s">
        <v>36</v>
      </c>
      <c r="D66" s="1">
        <v>0</v>
      </c>
      <c r="E66" s="45">
        <v>0</v>
      </c>
      <c r="F66" s="25">
        <v>0</v>
      </c>
      <c r="G66" s="1">
        <v>0</v>
      </c>
      <c r="H66" s="3">
        <f t="shared" si="21"/>
        <v>0</v>
      </c>
    </row>
    <row r="67" spans="2:8" x14ac:dyDescent="0.25">
      <c r="B67" s="1" t="s">
        <v>37</v>
      </c>
      <c r="C67" s="1" t="s">
        <v>38</v>
      </c>
      <c r="D67" s="1">
        <v>9.67</v>
      </c>
      <c r="E67" s="45">
        <v>6.3888888888888884</v>
      </c>
      <c r="F67" s="25">
        <v>10</v>
      </c>
      <c r="G67" s="1">
        <v>6.67</v>
      </c>
      <c r="H67" s="3">
        <f t="shared" si="21"/>
        <v>8.1822222222222223</v>
      </c>
    </row>
    <row r="68" spans="2:8" x14ac:dyDescent="0.25">
      <c r="B68" s="34" t="s">
        <v>39</v>
      </c>
      <c r="C68" s="34" t="s">
        <v>40</v>
      </c>
      <c r="D68" s="34">
        <f>SUM(D56:D67)</f>
        <v>100.01</v>
      </c>
      <c r="E68" s="34">
        <v>100</v>
      </c>
      <c r="F68" s="34">
        <f>SUM(F56:F67)</f>
        <v>100</v>
      </c>
      <c r="G68" s="34">
        <f>SUM(G56:G67)</f>
        <v>100</v>
      </c>
      <c r="H68" s="34">
        <f t="shared" si="21"/>
        <v>100.0025</v>
      </c>
    </row>
    <row r="71" spans="2:8" x14ac:dyDescent="0.25">
      <c r="B71" s="6"/>
      <c r="C71" s="7" t="s">
        <v>102</v>
      </c>
      <c r="D71" s="7" t="s">
        <v>46</v>
      </c>
      <c r="E71" s="7" t="s">
        <v>47</v>
      </c>
      <c r="F71" s="7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3" t="s">
        <v>27</v>
      </c>
      <c r="E72" s="113"/>
      <c r="F72" s="113"/>
      <c r="G72" s="113"/>
      <c r="H72" s="113"/>
    </row>
    <row r="73" spans="2:8" x14ac:dyDescent="0.25">
      <c r="B73" s="1" t="s">
        <v>0</v>
      </c>
      <c r="C73" s="1" t="s">
        <v>1</v>
      </c>
      <c r="D73" s="1">
        <v>8.7200000000000006</v>
      </c>
      <c r="E73" s="25">
        <v>9.3939393939393945</v>
      </c>
      <c r="F73" s="25">
        <v>6</v>
      </c>
      <c r="G73" s="1">
        <v>14.33</v>
      </c>
      <c r="H73" s="3">
        <f>AVERAGE(D73,E73,F73,G73)</f>
        <v>9.6109848484848488</v>
      </c>
    </row>
    <row r="74" spans="2:8" x14ac:dyDescent="0.25">
      <c r="B74" s="1" t="s">
        <v>2</v>
      </c>
      <c r="C74" s="1" t="s">
        <v>3</v>
      </c>
      <c r="D74" s="1">
        <v>5.9</v>
      </c>
      <c r="E74" s="25">
        <v>0.90909090909090906</v>
      </c>
      <c r="F74" s="25">
        <v>11.33</v>
      </c>
      <c r="G74" s="1">
        <v>0</v>
      </c>
      <c r="H74" s="3">
        <f t="shared" ref="H74:H90" si="22">AVERAGE(D74,E74,F74,G74)</f>
        <v>4.5347727272727276</v>
      </c>
    </row>
    <row r="75" spans="2:8" x14ac:dyDescent="0.25">
      <c r="B75" s="1" t="s">
        <v>4</v>
      </c>
      <c r="C75" s="1" t="s">
        <v>5</v>
      </c>
      <c r="D75" s="1">
        <v>0</v>
      </c>
      <c r="E75" s="25">
        <v>0</v>
      </c>
      <c r="F75" s="25">
        <v>0</v>
      </c>
      <c r="G75" s="1">
        <v>0</v>
      </c>
      <c r="H75" s="3">
        <f t="shared" si="22"/>
        <v>0</v>
      </c>
    </row>
    <row r="76" spans="2:8" x14ac:dyDescent="0.25">
      <c r="B76" s="1" t="s">
        <v>6</v>
      </c>
      <c r="C76" s="1" t="s">
        <v>28</v>
      </c>
      <c r="D76" s="1">
        <v>30</v>
      </c>
      <c r="E76" s="25">
        <v>12.424242424242426</v>
      </c>
      <c r="F76" s="25">
        <v>9.33</v>
      </c>
      <c r="G76" s="1">
        <v>16</v>
      </c>
      <c r="H76" s="3">
        <f t="shared" si="22"/>
        <v>16.938560606060605</v>
      </c>
    </row>
    <row r="77" spans="2:8" x14ac:dyDescent="0.25">
      <c r="B77" s="1" t="s">
        <v>7</v>
      </c>
      <c r="C77" s="1" t="s">
        <v>29</v>
      </c>
      <c r="D77" s="1">
        <v>7.18</v>
      </c>
      <c r="E77" s="25">
        <v>7.2727272727272725</v>
      </c>
      <c r="F77" s="25">
        <v>10</v>
      </c>
      <c r="G77" s="1">
        <v>5.33</v>
      </c>
      <c r="H77" s="3">
        <f t="shared" si="22"/>
        <v>7.4456818181818178</v>
      </c>
    </row>
    <row r="78" spans="2:8" x14ac:dyDescent="0.25">
      <c r="B78" s="1" t="s">
        <v>8</v>
      </c>
      <c r="C78" s="1" t="s">
        <v>9</v>
      </c>
      <c r="D78" s="1">
        <v>2.0499999999999998</v>
      </c>
      <c r="E78" s="25">
        <v>13.636363636363635</v>
      </c>
      <c r="F78" s="25">
        <v>15</v>
      </c>
      <c r="G78" s="1">
        <v>10</v>
      </c>
      <c r="H78" s="3">
        <f t="shared" si="22"/>
        <v>10.171590909090909</v>
      </c>
    </row>
    <row r="79" spans="2:8" x14ac:dyDescent="0.25">
      <c r="B79" s="4" t="s">
        <v>10</v>
      </c>
      <c r="C79" s="4" t="s">
        <v>30</v>
      </c>
      <c r="D79" s="4">
        <v>53.85</v>
      </c>
      <c r="E79" s="28">
        <v>43.636363636363633</v>
      </c>
      <c r="F79" s="28">
        <f>SUM(F73:F78)</f>
        <v>51.66</v>
      </c>
      <c r="G79" s="4">
        <f>SUM(G73:G78)</f>
        <v>45.66</v>
      </c>
      <c r="H79" s="5">
        <f t="shared" si="22"/>
        <v>48.701590909090903</v>
      </c>
    </row>
    <row r="80" spans="2:8" x14ac:dyDescent="0.25">
      <c r="B80" s="1" t="s">
        <v>11</v>
      </c>
      <c r="C80" s="1" t="s">
        <v>12</v>
      </c>
      <c r="D80" s="1">
        <v>11.54</v>
      </c>
      <c r="E80" s="25">
        <v>16.060606060606059</v>
      </c>
      <c r="F80" s="25">
        <v>8.33</v>
      </c>
      <c r="G80" s="1">
        <v>10.67</v>
      </c>
      <c r="H80" s="3">
        <f t="shared" si="22"/>
        <v>11.650151515151515</v>
      </c>
    </row>
    <row r="81" spans="2:8" x14ac:dyDescent="0.25">
      <c r="B81" s="1" t="s">
        <v>13</v>
      </c>
      <c r="C81" s="1" t="s">
        <v>31</v>
      </c>
      <c r="D81" s="1">
        <v>0</v>
      </c>
      <c r="E81" s="25">
        <v>1.5151515151515151</v>
      </c>
      <c r="F81" s="25">
        <v>0</v>
      </c>
      <c r="G81" s="1">
        <v>0.33</v>
      </c>
      <c r="H81" s="3">
        <f t="shared" si="22"/>
        <v>0.4612878787878788</v>
      </c>
    </row>
    <row r="82" spans="2:8" x14ac:dyDescent="0.25">
      <c r="B82" s="1" t="s">
        <v>15</v>
      </c>
      <c r="C82" s="1" t="s">
        <v>14</v>
      </c>
      <c r="D82" s="1">
        <v>0</v>
      </c>
      <c r="E82" s="25">
        <v>0</v>
      </c>
      <c r="F82" s="25">
        <v>0</v>
      </c>
      <c r="G82" s="1">
        <v>0</v>
      </c>
      <c r="H82" s="3">
        <f t="shared" si="22"/>
        <v>0</v>
      </c>
    </row>
    <row r="83" spans="2:8" x14ac:dyDescent="0.25">
      <c r="B83" s="1" t="s">
        <v>17</v>
      </c>
      <c r="C83" s="1" t="s">
        <v>16</v>
      </c>
      <c r="D83" s="1">
        <v>0</v>
      </c>
      <c r="E83" s="25">
        <v>3.0303030303030303</v>
      </c>
      <c r="F83" s="25">
        <v>1.33</v>
      </c>
      <c r="G83" s="1">
        <v>4.33</v>
      </c>
      <c r="H83" s="3">
        <f t="shared" si="22"/>
        <v>2.1725757575757578</v>
      </c>
    </row>
    <row r="84" spans="2:8" x14ac:dyDescent="0.25">
      <c r="B84" s="1" t="s">
        <v>19</v>
      </c>
      <c r="C84" s="1" t="s">
        <v>18</v>
      </c>
      <c r="D84" s="1">
        <v>5.64</v>
      </c>
      <c r="E84" s="25">
        <v>11.515151515151514</v>
      </c>
      <c r="F84" s="25">
        <v>8</v>
      </c>
      <c r="G84" s="1">
        <v>9</v>
      </c>
      <c r="H84" s="3">
        <f t="shared" si="22"/>
        <v>8.538787878787879</v>
      </c>
    </row>
    <row r="85" spans="2:8" x14ac:dyDescent="0.25">
      <c r="B85" s="1" t="s">
        <v>20</v>
      </c>
      <c r="C85" s="1" t="s">
        <v>32</v>
      </c>
      <c r="D85" s="1">
        <v>15.13</v>
      </c>
      <c r="E85" s="25">
        <v>6.6666666666666652</v>
      </c>
      <c r="F85" s="25">
        <v>7.33</v>
      </c>
      <c r="G85" s="1">
        <v>0</v>
      </c>
      <c r="H85" s="3">
        <f t="shared" si="22"/>
        <v>7.2816666666666663</v>
      </c>
    </row>
    <row r="86" spans="2:8" x14ac:dyDescent="0.25">
      <c r="B86" s="1" t="s">
        <v>21</v>
      </c>
      <c r="C86" s="1" t="s">
        <v>33</v>
      </c>
      <c r="D86" s="1">
        <v>5.13</v>
      </c>
      <c r="E86" s="25">
        <v>8.4848484848484844</v>
      </c>
      <c r="F86" s="25">
        <v>14.67</v>
      </c>
      <c r="G86" s="1">
        <v>10.33</v>
      </c>
      <c r="H86" s="3">
        <f>AVERAGE(D86,E86,F86,G86)</f>
        <v>9.65371212121212</v>
      </c>
    </row>
    <row r="87" spans="2:8" x14ac:dyDescent="0.25">
      <c r="B87" s="1" t="s">
        <v>22</v>
      </c>
      <c r="C87" s="1" t="s">
        <v>34</v>
      </c>
      <c r="D87" s="1">
        <v>0</v>
      </c>
      <c r="E87" s="25">
        <v>0</v>
      </c>
      <c r="F87" s="25">
        <v>0</v>
      </c>
      <c r="G87" s="1">
        <v>0</v>
      </c>
      <c r="H87" s="3">
        <f t="shared" si="22"/>
        <v>0</v>
      </c>
    </row>
    <row r="88" spans="2:8" x14ac:dyDescent="0.25">
      <c r="B88" s="1" t="s">
        <v>23</v>
      </c>
      <c r="C88" s="1" t="s">
        <v>35</v>
      </c>
      <c r="D88" s="1">
        <v>0</v>
      </c>
      <c r="E88" s="25">
        <v>0</v>
      </c>
      <c r="F88" s="25">
        <v>0</v>
      </c>
      <c r="G88" s="1">
        <v>0</v>
      </c>
      <c r="H88" s="3">
        <f t="shared" si="22"/>
        <v>0</v>
      </c>
    </row>
    <row r="89" spans="2:8" x14ac:dyDescent="0.25">
      <c r="B89" s="1" t="s">
        <v>24</v>
      </c>
      <c r="C89" s="1" t="s">
        <v>36</v>
      </c>
      <c r="D89" s="1">
        <v>0</v>
      </c>
      <c r="E89" s="25">
        <v>0</v>
      </c>
      <c r="F89" s="25">
        <v>0</v>
      </c>
      <c r="G89" s="1">
        <v>0</v>
      </c>
      <c r="H89" s="3">
        <f t="shared" si="22"/>
        <v>0</v>
      </c>
    </row>
    <row r="90" spans="2:8" x14ac:dyDescent="0.25">
      <c r="B90" s="1" t="s">
        <v>37</v>
      </c>
      <c r="C90" s="1" t="s">
        <v>38</v>
      </c>
      <c r="D90" s="1">
        <v>8.7200000000000006</v>
      </c>
      <c r="E90" s="25">
        <v>9.0909090909090899</v>
      </c>
      <c r="F90" s="25">
        <v>8.67</v>
      </c>
      <c r="G90" s="1">
        <v>19.670000000000002</v>
      </c>
      <c r="H90" s="3">
        <f t="shared" si="22"/>
        <v>11.537727272727274</v>
      </c>
    </row>
    <row r="91" spans="2:8" x14ac:dyDescent="0.25">
      <c r="B91" s="34" t="s">
        <v>39</v>
      </c>
      <c r="C91" s="34" t="s">
        <v>40</v>
      </c>
      <c r="D91" s="34">
        <f>SUM(D79:D90)</f>
        <v>100.00999999999999</v>
      </c>
      <c r="E91" s="34">
        <v>100</v>
      </c>
      <c r="F91" s="34">
        <f>SUM(F79:F90)</f>
        <v>99.99</v>
      </c>
      <c r="G91" s="34">
        <f>SUM(G79:G90)</f>
        <v>99.99</v>
      </c>
      <c r="H91" s="34">
        <f>AVERAGE(D91,E91,F91,G91)</f>
        <v>99.997500000000002</v>
      </c>
    </row>
    <row r="94" spans="2:8" x14ac:dyDescent="0.25">
      <c r="B94" s="6"/>
      <c r="C94" s="7" t="s">
        <v>103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3" t="s">
        <v>27</v>
      </c>
      <c r="E95" s="113"/>
      <c r="F95" s="113"/>
      <c r="G95" s="113"/>
      <c r="H95" s="113"/>
    </row>
    <row r="96" spans="2:8" x14ac:dyDescent="0.25">
      <c r="B96" s="1" t="s">
        <v>0</v>
      </c>
      <c r="C96" s="1" t="s">
        <v>1</v>
      </c>
      <c r="D96" s="1">
        <f>6.47</f>
        <v>6.47</v>
      </c>
      <c r="E96" s="25">
        <v>7.4285714285714297</v>
      </c>
      <c r="F96" s="25">
        <v>5.68</v>
      </c>
      <c r="G96" s="1">
        <v>9.3699999999999992</v>
      </c>
      <c r="H96" s="3">
        <f>AVERAGE(D96:G96)</f>
        <v>7.2371428571428567</v>
      </c>
    </row>
    <row r="97" spans="2:8" x14ac:dyDescent="0.25">
      <c r="B97" s="1" t="s">
        <v>2</v>
      </c>
      <c r="C97" s="1" t="s">
        <v>3</v>
      </c>
      <c r="D97" s="1">
        <v>9.1199999999999992</v>
      </c>
      <c r="E97" s="25">
        <v>6.2857142857142856</v>
      </c>
      <c r="F97" s="25">
        <v>7.03</v>
      </c>
      <c r="G97" s="1">
        <v>7.27</v>
      </c>
      <c r="H97" s="3">
        <f t="shared" ref="H97:H114" si="23">AVERAGE(D97:G97)</f>
        <v>7.4264285714285716</v>
      </c>
    </row>
    <row r="98" spans="2:8" x14ac:dyDescent="0.25">
      <c r="B98" s="1" t="s">
        <v>4</v>
      </c>
      <c r="C98" s="1" t="s">
        <v>5</v>
      </c>
      <c r="D98" s="1">
        <v>0</v>
      </c>
      <c r="E98" s="25">
        <v>0</v>
      </c>
      <c r="F98" s="25">
        <v>5.41</v>
      </c>
      <c r="G98" s="1">
        <v>3.03</v>
      </c>
      <c r="H98" s="3">
        <f t="shared" si="23"/>
        <v>2.11</v>
      </c>
    </row>
    <row r="99" spans="2:8" x14ac:dyDescent="0.25">
      <c r="B99" s="1" t="s">
        <v>6</v>
      </c>
      <c r="C99" s="1" t="s">
        <v>28</v>
      </c>
      <c r="D99" s="1">
        <v>17.350000000000001</v>
      </c>
      <c r="E99" s="25">
        <v>5.4285714285714288</v>
      </c>
      <c r="F99" s="25">
        <v>10.54</v>
      </c>
      <c r="G99" s="1">
        <v>10</v>
      </c>
      <c r="H99" s="3">
        <f t="shared" si="23"/>
        <v>10.829642857142858</v>
      </c>
    </row>
    <row r="100" spans="2:8" x14ac:dyDescent="0.25">
      <c r="B100" s="1" t="s">
        <v>7</v>
      </c>
      <c r="C100" s="1" t="s">
        <v>29</v>
      </c>
      <c r="D100" s="1">
        <v>10</v>
      </c>
      <c r="E100" s="25">
        <v>10.571428571428571</v>
      </c>
      <c r="F100" s="25">
        <v>6.49</v>
      </c>
      <c r="G100" s="1">
        <v>4.8499999999999996</v>
      </c>
      <c r="H100" s="3">
        <f t="shared" si="23"/>
        <v>7.9778571428571432</v>
      </c>
    </row>
    <row r="101" spans="2:8" x14ac:dyDescent="0.25">
      <c r="B101" s="1" t="s">
        <v>8</v>
      </c>
      <c r="C101" s="1" t="s">
        <v>9</v>
      </c>
      <c r="D101" s="1">
        <v>7.94</v>
      </c>
      <c r="E101" s="25">
        <v>19.714285714285715</v>
      </c>
      <c r="F101" s="25">
        <v>15.68</v>
      </c>
      <c r="G101" s="1">
        <v>9.09</v>
      </c>
      <c r="H101" s="3">
        <f t="shared" si="23"/>
        <v>13.106071428571429</v>
      </c>
    </row>
    <row r="102" spans="2:8" x14ac:dyDescent="0.25">
      <c r="B102" s="4" t="s">
        <v>10</v>
      </c>
      <c r="C102" s="4" t="s">
        <v>30</v>
      </c>
      <c r="D102" s="4">
        <f>SUM(D96:D101)</f>
        <v>50.879999999999995</v>
      </c>
      <c r="E102" s="28">
        <v>49.428571428571431</v>
      </c>
      <c r="F102" s="28">
        <f>SUM(F96:F101)</f>
        <v>50.83</v>
      </c>
      <c r="G102" s="4">
        <f>SUM(G96:G101)</f>
        <v>43.61</v>
      </c>
      <c r="H102" s="5">
        <f t="shared" si="23"/>
        <v>48.687142857142859</v>
      </c>
    </row>
    <row r="103" spans="2:8" x14ac:dyDescent="0.25">
      <c r="B103" s="1" t="s">
        <v>11</v>
      </c>
      <c r="C103" s="1" t="s">
        <v>12</v>
      </c>
      <c r="D103" s="1">
        <v>10.88</v>
      </c>
      <c r="E103" s="25">
        <v>11.714285714285717</v>
      </c>
      <c r="F103" s="25">
        <v>6.75</v>
      </c>
      <c r="G103" s="1">
        <v>17.88</v>
      </c>
      <c r="H103" s="3">
        <f>AVERAGE(D103:G103)</f>
        <v>11.806071428571428</v>
      </c>
    </row>
    <row r="104" spans="2:8" x14ac:dyDescent="0.25">
      <c r="B104" s="1" t="s">
        <v>13</v>
      </c>
      <c r="C104" s="1" t="s">
        <v>31</v>
      </c>
      <c r="D104" s="1">
        <v>0</v>
      </c>
      <c r="E104" s="25">
        <v>0.57142857142857151</v>
      </c>
      <c r="F104" s="25">
        <v>0.54</v>
      </c>
      <c r="G104" s="1">
        <v>0.61</v>
      </c>
      <c r="H104" s="3">
        <f t="shared" si="23"/>
        <v>0.43035714285714288</v>
      </c>
    </row>
    <row r="105" spans="2:8" x14ac:dyDescent="0.25">
      <c r="B105" s="1" t="s">
        <v>15</v>
      </c>
      <c r="C105" s="1" t="s">
        <v>14</v>
      </c>
      <c r="D105" s="1">
        <v>0</v>
      </c>
      <c r="E105" s="25">
        <v>0</v>
      </c>
      <c r="F105" s="25">
        <v>0.27</v>
      </c>
      <c r="G105" s="1">
        <v>0</v>
      </c>
      <c r="H105" s="3">
        <f>AVERAGE(D105:G105)</f>
        <v>6.7500000000000004E-2</v>
      </c>
    </row>
    <row r="106" spans="2:8" x14ac:dyDescent="0.25">
      <c r="B106" s="1" t="s">
        <v>17</v>
      </c>
      <c r="C106" s="1" t="s">
        <v>16</v>
      </c>
      <c r="D106" s="1">
        <v>2.95</v>
      </c>
      <c r="E106" s="25">
        <v>1.7142857142857144</v>
      </c>
      <c r="F106" s="25">
        <v>2.4300000000000002</v>
      </c>
      <c r="G106" s="1">
        <v>4.8499999999999996</v>
      </c>
      <c r="H106" s="3">
        <f t="shared" si="23"/>
        <v>2.9860714285714285</v>
      </c>
    </row>
    <row r="107" spans="2:8" x14ac:dyDescent="0.25">
      <c r="B107" s="1" t="s">
        <v>19</v>
      </c>
      <c r="C107" s="1" t="s">
        <v>18</v>
      </c>
      <c r="D107" s="1">
        <v>13.82</v>
      </c>
      <c r="E107" s="25">
        <v>6.5714285714285712</v>
      </c>
      <c r="F107" s="25">
        <v>4.05</v>
      </c>
      <c r="G107" s="1">
        <v>6.36</v>
      </c>
      <c r="H107" s="3">
        <f t="shared" si="23"/>
        <v>7.7003571428571425</v>
      </c>
    </row>
    <row r="108" spans="2:8" x14ac:dyDescent="0.25">
      <c r="B108" s="1" t="s">
        <v>20</v>
      </c>
      <c r="C108" s="1" t="s">
        <v>32</v>
      </c>
      <c r="D108" s="1">
        <v>4.71</v>
      </c>
      <c r="E108" s="25">
        <v>13.142857142857142</v>
      </c>
      <c r="F108" s="25">
        <v>8.92</v>
      </c>
      <c r="G108" s="1">
        <v>3.95</v>
      </c>
      <c r="H108" s="3">
        <f t="shared" si="23"/>
        <v>7.6807142857142852</v>
      </c>
    </row>
    <row r="109" spans="2:8" x14ac:dyDescent="0.25">
      <c r="B109" s="1" t="s">
        <v>21</v>
      </c>
      <c r="C109" s="1" t="s">
        <v>33</v>
      </c>
      <c r="D109" s="1">
        <v>7.35</v>
      </c>
      <c r="E109" s="25">
        <v>14.285714285714286</v>
      </c>
      <c r="F109" s="25">
        <v>17.559999999999999</v>
      </c>
      <c r="G109" s="1">
        <v>12.74</v>
      </c>
      <c r="H109" s="3">
        <f t="shared" si="23"/>
        <v>12.983928571428573</v>
      </c>
    </row>
    <row r="110" spans="2:8" x14ac:dyDescent="0.25">
      <c r="B110" s="1" t="s">
        <v>22</v>
      </c>
      <c r="C110" s="1" t="s">
        <v>34</v>
      </c>
      <c r="D110" s="1">
        <v>2.35</v>
      </c>
      <c r="E110" s="25">
        <v>0</v>
      </c>
      <c r="F110" s="25">
        <v>0.27</v>
      </c>
      <c r="G110" s="1">
        <v>1.52</v>
      </c>
      <c r="H110" s="3">
        <f t="shared" si="23"/>
        <v>1.0350000000000001</v>
      </c>
    </row>
    <row r="111" spans="2:8" x14ac:dyDescent="0.25">
      <c r="B111" s="1" t="s">
        <v>23</v>
      </c>
      <c r="C111" s="1" t="s">
        <v>35</v>
      </c>
      <c r="D111" s="1">
        <v>0</v>
      </c>
      <c r="E111" s="25">
        <v>0</v>
      </c>
      <c r="F111" s="25">
        <v>0</v>
      </c>
      <c r="G111" s="1">
        <v>0</v>
      </c>
      <c r="H111" s="3">
        <f t="shared" si="23"/>
        <v>0</v>
      </c>
    </row>
    <row r="112" spans="2:8" x14ac:dyDescent="0.25">
      <c r="B112" s="1" t="s">
        <v>24</v>
      </c>
      <c r="C112" s="1" t="s">
        <v>36</v>
      </c>
      <c r="D112" s="1">
        <v>0</v>
      </c>
      <c r="E112" s="25">
        <v>0</v>
      </c>
      <c r="F112" s="25">
        <v>0</v>
      </c>
      <c r="G112" s="1">
        <v>0</v>
      </c>
      <c r="H112" s="3">
        <f t="shared" si="23"/>
        <v>0</v>
      </c>
    </row>
    <row r="113" spans="2:8" x14ac:dyDescent="0.25">
      <c r="B113" s="1" t="s">
        <v>37</v>
      </c>
      <c r="C113" s="1" t="s">
        <v>38</v>
      </c>
      <c r="D113" s="1">
        <v>7.06</v>
      </c>
      <c r="E113" s="25">
        <v>2.5714285714285712</v>
      </c>
      <c r="F113" s="25">
        <v>8.3800000000000008</v>
      </c>
      <c r="G113" s="1">
        <v>8.48</v>
      </c>
      <c r="H113" s="3">
        <f t="shared" si="23"/>
        <v>6.6228571428571437</v>
      </c>
    </row>
    <row r="114" spans="2:8" x14ac:dyDescent="0.25">
      <c r="B114" s="25" t="s">
        <v>39</v>
      </c>
      <c r="C114" s="25" t="s">
        <v>40</v>
      </c>
      <c r="D114" s="25">
        <f>SUM(D102:D113)</f>
        <v>99.999999999999986</v>
      </c>
      <c r="E114" s="25">
        <v>100</v>
      </c>
      <c r="F114" s="25">
        <f>SUM(F102:F113)</f>
        <v>100</v>
      </c>
      <c r="G114" s="25">
        <f>SUM(G102:G113)</f>
        <v>99.999999999999986</v>
      </c>
      <c r="H114" s="25">
        <f t="shared" si="23"/>
        <v>100</v>
      </c>
    </row>
    <row r="117" spans="2:8" x14ac:dyDescent="0.25">
      <c r="B117" s="6"/>
      <c r="C117" s="7" t="s">
        <v>104</v>
      </c>
      <c r="D117" s="7" t="s">
        <v>46</v>
      </c>
      <c r="E117" s="7" t="s">
        <v>47</v>
      </c>
      <c r="F117" s="7" t="s">
        <v>42</v>
      </c>
      <c r="G117" s="7" t="s">
        <v>49</v>
      </c>
      <c r="H117" s="7" t="s">
        <v>50</v>
      </c>
    </row>
    <row r="118" spans="2:8" x14ac:dyDescent="0.25">
      <c r="B118" s="2" t="s">
        <v>41</v>
      </c>
      <c r="C118" s="2" t="s">
        <v>26</v>
      </c>
      <c r="D118" s="113" t="s">
        <v>27</v>
      </c>
      <c r="E118" s="113"/>
      <c r="F118" s="113"/>
      <c r="G118" s="113"/>
      <c r="H118" s="113"/>
    </row>
    <row r="119" spans="2:8" x14ac:dyDescent="0.25">
      <c r="B119" s="1" t="s">
        <v>0</v>
      </c>
      <c r="C119" s="1" t="s">
        <v>1</v>
      </c>
      <c r="D119" s="1">
        <f>12.65</f>
        <v>12.65</v>
      </c>
      <c r="E119" s="34">
        <v>8.9743589743589745</v>
      </c>
      <c r="F119" s="25">
        <v>6.86</v>
      </c>
      <c r="G119" s="1">
        <v>14.85</v>
      </c>
      <c r="H119" s="3">
        <f>AVERAGE(D119:G119)</f>
        <v>10.833589743589744</v>
      </c>
    </row>
    <row r="120" spans="2:8" x14ac:dyDescent="0.25">
      <c r="B120" s="1" t="s">
        <v>2</v>
      </c>
      <c r="C120" s="1" t="s">
        <v>3</v>
      </c>
      <c r="D120" s="1">
        <v>4.41</v>
      </c>
      <c r="E120" s="34">
        <v>13.846153846153847</v>
      </c>
      <c r="F120" s="25">
        <v>5.71</v>
      </c>
      <c r="G120" s="1">
        <v>0</v>
      </c>
      <c r="H120" s="3">
        <f t="shared" ref="H120:H137" si="24">AVERAGE(D120:G120)</f>
        <v>5.9915384615384619</v>
      </c>
    </row>
    <row r="121" spans="2:8" x14ac:dyDescent="0.25">
      <c r="B121" s="1" t="s">
        <v>4</v>
      </c>
      <c r="C121" s="1" t="s">
        <v>5</v>
      </c>
      <c r="D121" s="1">
        <v>0</v>
      </c>
      <c r="E121" s="34">
        <v>0</v>
      </c>
      <c r="F121" s="25">
        <v>2.86</v>
      </c>
      <c r="G121" s="1">
        <v>0</v>
      </c>
      <c r="H121" s="3">
        <f t="shared" si="24"/>
        <v>0.71499999999999997</v>
      </c>
    </row>
    <row r="122" spans="2:8" x14ac:dyDescent="0.25">
      <c r="B122" s="1" t="s">
        <v>6</v>
      </c>
      <c r="C122" s="1" t="s">
        <v>28</v>
      </c>
      <c r="D122" s="1">
        <v>33.82</v>
      </c>
      <c r="E122" s="34">
        <v>11.794871794871794</v>
      </c>
      <c r="F122" s="1">
        <v>7.14</v>
      </c>
      <c r="G122" s="1">
        <v>29.7</v>
      </c>
      <c r="H122" s="3">
        <f t="shared" si="24"/>
        <v>20.613717948717948</v>
      </c>
    </row>
    <row r="123" spans="2:8" x14ac:dyDescent="0.25">
      <c r="B123" s="1" t="s">
        <v>7</v>
      </c>
      <c r="C123" s="1" t="s">
        <v>29</v>
      </c>
      <c r="D123" s="1">
        <v>4.41</v>
      </c>
      <c r="E123" s="34">
        <v>10.256410256410255</v>
      </c>
      <c r="F123" s="1">
        <v>9.14</v>
      </c>
      <c r="G123" s="1">
        <v>3.64</v>
      </c>
      <c r="H123" s="3">
        <f t="shared" si="24"/>
        <v>6.8616025641025642</v>
      </c>
    </row>
    <row r="124" spans="2:8" x14ac:dyDescent="0.25">
      <c r="B124" s="1" t="s">
        <v>8</v>
      </c>
      <c r="C124" s="1" t="s">
        <v>9</v>
      </c>
      <c r="D124" s="1">
        <v>3.24</v>
      </c>
      <c r="E124" s="34">
        <v>5.1282051282051277</v>
      </c>
      <c r="F124" s="1">
        <v>18.86</v>
      </c>
      <c r="G124" s="1">
        <v>3.64</v>
      </c>
      <c r="H124" s="3">
        <f t="shared" si="24"/>
        <v>7.7170512820512815</v>
      </c>
    </row>
    <row r="125" spans="2:8" x14ac:dyDescent="0.25">
      <c r="B125" s="4" t="s">
        <v>10</v>
      </c>
      <c r="C125" s="4" t="s">
        <v>30</v>
      </c>
      <c r="D125" s="4">
        <f>SUM(D119:D124)</f>
        <v>58.530000000000008</v>
      </c>
      <c r="E125" s="35">
        <v>50</v>
      </c>
      <c r="F125" s="28">
        <f>SUM(F119:F124)</f>
        <v>50.57</v>
      </c>
      <c r="G125" s="4">
        <f>SUM(G119:G124)</f>
        <v>51.83</v>
      </c>
      <c r="H125" s="5">
        <f t="shared" si="24"/>
        <v>52.732500000000002</v>
      </c>
    </row>
    <row r="126" spans="2:8" x14ac:dyDescent="0.25">
      <c r="B126" s="1" t="s">
        <v>11</v>
      </c>
      <c r="C126" s="1" t="s">
        <v>12</v>
      </c>
      <c r="D126" s="1">
        <v>11.46</v>
      </c>
      <c r="E126" s="34">
        <v>14.615384615384615</v>
      </c>
      <c r="F126" s="1">
        <v>8.2899999999999991</v>
      </c>
      <c r="G126" s="1">
        <v>14.84</v>
      </c>
      <c r="H126" s="3">
        <f t="shared" si="24"/>
        <v>12.301346153846154</v>
      </c>
    </row>
    <row r="127" spans="2:8" x14ac:dyDescent="0.25">
      <c r="B127" s="1" t="s">
        <v>13</v>
      </c>
      <c r="C127" s="1" t="s">
        <v>31</v>
      </c>
      <c r="D127" s="1">
        <v>0.59</v>
      </c>
      <c r="E127" s="34">
        <v>0.51282051282051289</v>
      </c>
      <c r="F127" s="1">
        <v>0.56999999999999995</v>
      </c>
      <c r="G127" s="1">
        <v>0.61</v>
      </c>
      <c r="H127" s="3">
        <f t="shared" si="24"/>
        <v>0.5707051282051282</v>
      </c>
    </row>
    <row r="128" spans="2:8" x14ac:dyDescent="0.25">
      <c r="B128" s="1" t="s">
        <v>15</v>
      </c>
      <c r="C128" s="1" t="s">
        <v>14</v>
      </c>
      <c r="D128" s="1">
        <v>0</v>
      </c>
      <c r="E128" s="34">
        <v>0</v>
      </c>
      <c r="F128" s="25">
        <v>0</v>
      </c>
      <c r="G128" s="1">
        <v>0</v>
      </c>
      <c r="H128" s="3">
        <f t="shared" si="24"/>
        <v>0</v>
      </c>
    </row>
    <row r="129" spans="2:8" x14ac:dyDescent="0.25">
      <c r="B129" s="1" t="s">
        <v>17</v>
      </c>
      <c r="C129" s="1" t="s">
        <v>16</v>
      </c>
      <c r="D129" s="1">
        <v>1.79</v>
      </c>
      <c r="E129" s="34">
        <v>2.8205128205128203</v>
      </c>
      <c r="F129" s="25">
        <v>1.43</v>
      </c>
      <c r="G129" s="1">
        <v>4.24</v>
      </c>
      <c r="H129" s="3">
        <f t="shared" si="24"/>
        <v>2.5701282051282051</v>
      </c>
    </row>
    <row r="130" spans="2:8" x14ac:dyDescent="0.25">
      <c r="B130" s="1" t="s">
        <v>19</v>
      </c>
      <c r="C130" s="1" t="s">
        <v>18</v>
      </c>
      <c r="D130" s="1">
        <v>10.88</v>
      </c>
      <c r="E130" s="34">
        <v>10.256410256410255</v>
      </c>
      <c r="F130" s="25">
        <v>5.14</v>
      </c>
      <c r="G130" s="1">
        <v>8.18</v>
      </c>
      <c r="H130" s="3">
        <f t="shared" si="24"/>
        <v>8.6141025641025646</v>
      </c>
    </row>
    <row r="131" spans="2:8" x14ac:dyDescent="0.25">
      <c r="B131" s="1" t="s">
        <v>20</v>
      </c>
      <c r="C131" s="1" t="s">
        <v>32</v>
      </c>
      <c r="D131" s="1">
        <v>2.06</v>
      </c>
      <c r="E131" s="34">
        <v>0</v>
      </c>
      <c r="F131" s="25">
        <v>4.8600000000000003</v>
      </c>
      <c r="G131" s="1">
        <v>6.06</v>
      </c>
      <c r="H131" s="3">
        <f t="shared" si="24"/>
        <v>3.2450000000000001</v>
      </c>
    </row>
    <row r="132" spans="2:8" x14ac:dyDescent="0.25">
      <c r="B132" s="1" t="s">
        <v>21</v>
      </c>
      <c r="C132" s="1" t="s">
        <v>33</v>
      </c>
      <c r="D132" s="1">
        <v>5.88</v>
      </c>
      <c r="E132" s="34">
        <v>12.051282051282051</v>
      </c>
      <c r="F132" s="25">
        <v>18.57</v>
      </c>
      <c r="G132" s="1">
        <v>9.09</v>
      </c>
      <c r="H132" s="3">
        <f t="shared" si="24"/>
        <v>11.397820512820513</v>
      </c>
    </row>
    <row r="133" spans="2:8" x14ac:dyDescent="0.25">
      <c r="B133" s="1" t="s">
        <v>22</v>
      </c>
      <c r="C133" s="1" t="s">
        <v>34</v>
      </c>
      <c r="D133" s="1">
        <v>1.75</v>
      </c>
      <c r="E133" s="34">
        <v>0</v>
      </c>
      <c r="F133" s="25">
        <v>0</v>
      </c>
      <c r="G133" s="1">
        <v>0</v>
      </c>
      <c r="H133" s="3">
        <f t="shared" si="24"/>
        <v>0.4375</v>
      </c>
    </row>
    <row r="134" spans="2:8" x14ac:dyDescent="0.25">
      <c r="B134" s="1" t="s">
        <v>23</v>
      </c>
      <c r="C134" s="1" t="s">
        <v>35</v>
      </c>
      <c r="D134" s="1">
        <v>0</v>
      </c>
      <c r="E134" s="34">
        <v>0</v>
      </c>
      <c r="F134" s="25">
        <v>0</v>
      </c>
      <c r="G134" s="1">
        <v>0</v>
      </c>
      <c r="H134" s="3">
        <f t="shared" si="24"/>
        <v>0</v>
      </c>
    </row>
    <row r="135" spans="2:8" x14ac:dyDescent="0.25">
      <c r="B135" s="1" t="s">
        <v>24</v>
      </c>
      <c r="C135" s="1" t="s">
        <v>36</v>
      </c>
      <c r="D135" s="1">
        <v>0</v>
      </c>
      <c r="E135" s="34">
        <v>0</v>
      </c>
      <c r="F135" s="25">
        <v>0</v>
      </c>
      <c r="G135" s="1">
        <v>0</v>
      </c>
      <c r="H135" s="3">
        <f t="shared" si="24"/>
        <v>0</v>
      </c>
    </row>
    <row r="136" spans="2:8" x14ac:dyDescent="0.25">
      <c r="B136" s="1" t="s">
        <v>37</v>
      </c>
      <c r="C136" s="1" t="s">
        <v>38</v>
      </c>
      <c r="D136" s="1">
        <v>7.06</v>
      </c>
      <c r="E136" s="34">
        <v>9.7435897435897427</v>
      </c>
      <c r="F136" s="25">
        <v>10.57</v>
      </c>
      <c r="G136" s="1">
        <v>5.15</v>
      </c>
      <c r="H136" s="3">
        <f t="shared" si="24"/>
        <v>8.1308974358974364</v>
      </c>
    </row>
    <row r="137" spans="2:8" x14ac:dyDescent="0.25">
      <c r="B137" s="1" t="s">
        <v>39</v>
      </c>
      <c r="C137" s="1" t="s">
        <v>40</v>
      </c>
      <c r="D137" s="25">
        <f>SUM(D125:D136)</f>
        <v>100.00000000000001</v>
      </c>
      <c r="E137" s="25">
        <v>100</v>
      </c>
      <c r="F137" s="25">
        <f>SUM(F125:F136)</f>
        <v>100</v>
      </c>
      <c r="G137" s="25">
        <f>SUM(G125:G136)</f>
        <v>100</v>
      </c>
      <c r="H137" s="25">
        <f t="shared" si="24"/>
        <v>100</v>
      </c>
    </row>
    <row r="140" spans="2:8" x14ac:dyDescent="0.25">
      <c r="B140" s="6"/>
      <c r="C140" s="7" t="s">
        <v>105</v>
      </c>
      <c r="D140" s="7" t="s">
        <v>46</v>
      </c>
      <c r="E140" s="7" t="s">
        <v>47</v>
      </c>
      <c r="F140" s="7" t="s">
        <v>42</v>
      </c>
      <c r="G140" s="7" t="s">
        <v>49</v>
      </c>
      <c r="H140" s="7" t="s">
        <v>50</v>
      </c>
    </row>
    <row r="141" spans="2:8" x14ac:dyDescent="0.25">
      <c r="B141" s="2" t="s">
        <v>41</v>
      </c>
      <c r="C141" s="2" t="s">
        <v>26</v>
      </c>
      <c r="D141" s="113" t="s">
        <v>27</v>
      </c>
      <c r="E141" s="113"/>
      <c r="F141" s="113"/>
      <c r="G141" s="113"/>
      <c r="H141" s="113"/>
    </row>
    <row r="142" spans="2:8" x14ac:dyDescent="0.25">
      <c r="B142" s="1" t="s">
        <v>0</v>
      </c>
      <c r="C142" s="1" t="s">
        <v>1</v>
      </c>
      <c r="D142" s="1">
        <v>23.94</v>
      </c>
      <c r="E142" s="25">
        <v>7.8787878787878789</v>
      </c>
      <c r="F142" s="25">
        <v>6.25</v>
      </c>
      <c r="G142" s="1">
        <v>10</v>
      </c>
      <c r="H142" s="3">
        <f>AVERAGE(D142:G142)</f>
        <v>12.01719696969697</v>
      </c>
    </row>
    <row r="143" spans="2:8" x14ac:dyDescent="0.25">
      <c r="B143" s="1" t="s">
        <v>2</v>
      </c>
      <c r="C143" s="1" t="s">
        <v>3</v>
      </c>
      <c r="D143" s="1">
        <v>4.8499999999999996</v>
      </c>
      <c r="E143" s="25">
        <v>1.8181818181818181</v>
      </c>
      <c r="F143" s="25">
        <v>7.19</v>
      </c>
      <c r="G143" s="1">
        <v>0</v>
      </c>
      <c r="H143" s="3">
        <f t="shared" ref="H143:H160" si="25">AVERAGE(D143:G143)</f>
        <v>3.4645454545454548</v>
      </c>
    </row>
    <row r="144" spans="2:8" x14ac:dyDescent="0.25">
      <c r="B144" s="1" t="s">
        <v>4</v>
      </c>
      <c r="C144" s="1" t="s">
        <v>5</v>
      </c>
      <c r="D144" s="1">
        <v>0</v>
      </c>
      <c r="E144" s="25">
        <v>0</v>
      </c>
      <c r="F144" s="25">
        <v>1.25</v>
      </c>
      <c r="G144" s="1">
        <v>0</v>
      </c>
      <c r="H144" s="3">
        <f t="shared" si="25"/>
        <v>0.3125</v>
      </c>
    </row>
    <row r="145" spans="2:8" x14ac:dyDescent="0.25">
      <c r="B145" s="1" t="s">
        <v>6</v>
      </c>
      <c r="C145" s="1" t="s">
        <v>28</v>
      </c>
      <c r="D145" s="1">
        <v>22.12</v>
      </c>
      <c r="E145" s="25">
        <v>0</v>
      </c>
      <c r="F145" s="1">
        <v>11.56</v>
      </c>
      <c r="G145" s="1">
        <v>12.9</v>
      </c>
      <c r="H145" s="3">
        <f t="shared" si="25"/>
        <v>11.645</v>
      </c>
    </row>
    <row r="146" spans="2:8" x14ac:dyDescent="0.25">
      <c r="B146" s="1" t="s">
        <v>7</v>
      </c>
      <c r="C146" s="1" t="s">
        <v>29</v>
      </c>
      <c r="D146" s="1">
        <v>7.58</v>
      </c>
      <c r="E146" s="25">
        <v>17.272727272727273</v>
      </c>
      <c r="F146" s="1">
        <v>7.19</v>
      </c>
      <c r="G146" s="1">
        <v>13.87</v>
      </c>
      <c r="H146" s="3">
        <f t="shared" si="25"/>
        <v>11.478181818181817</v>
      </c>
    </row>
    <row r="147" spans="2:8" x14ac:dyDescent="0.25">
      <c r="B147" s="1" t="s">
        <v>8</v>
      </c>
      <c r="C147" s="1" t="s">
        <v>9</v>
      </c>
      <c r="D147" s="1">
        <v>1.82</v>
      </c>
      <c r="E147" s="25">
        <v>11.818181818181817</v>
      </c>
      <c r="F147" s="1">
        <v>17.190000000000001</v>
      </c>
      <c r="G147" s="1">
        <v>4.84</v>
      </c>
      <c r="H147" s="3">
        <f t="shared" si="25"/>
        <v>8.9170454545454554</v>
      </c>
    </row>
    <row r="148" spans="2:8" x14ac:dyDescent="0.25">
      <c r="B148" s="4" t="s">
        <v>10</v>
      </c>
      <c r="C148" s="4" t="s">
        <v>30</v>
      </c>
      <c r="D148" s="4">
        <v>60.3</v>
      </c>
      <c r="E148" s="28">
        <v>38.787878787878782</v>
      </c>
      <c r="F148" s="28">
        <f>SUM(F142:F147)</f>
        <v>50.629999999999995</v>
      </c>
      <c r="G148" s="4">
        <f>SUM(G142:G147)</f>
        <v>41.61</v>
      </c>
      <c r="H148" s="5">
        <f t="shared" si="25"/>
        <v>47.831969696969693</v>
      </c>
    </row>
    <row r="149" spans="2:8" x14ac:dyDescent="0.25">
      <c r="B149" s="1" t="s">
        <v>11</v>
      </c>
      <c r="C149" s="1" t="s">
        <v>12</v>
      </c>
      <c r="D149" s="1">
        <v>12.12</v>
      </c>
      <c r="E149" s="25">
        <v>17.575757575757578</v>
      </c>
      <c r="F149" s="1">
        <v>7.5</v>
      </c>
      <c r="G149" s="1">
        <v>12.9</v>
      </c>
      <c r="H149" s="3">
        <f t="shared" si="25"/>
        <v>12.523939393939393</v>
      </c>
    </row>
    <row r="150" spans="2:8" x14ac:dyDescent="0.25">
      <c r="B150" s="1" t="s">
        <v>13</v>
      </c>
      <c r="C150" s="1" t="s">
        <v>31</v>
      </c>
      <c r="D150" s="1">
        <v>0.61</v>
      </c>
      <c r="E150" s="25">
        <v>1.5151515151515151</v>
      </c>
      <c r="F150" s="1">
        <v>0.31</v>
      </c>
      <c r="G150" s="1">
        <v>0</v>
      </c>
      <c r="H150" s="3">
        <f t="shared" si="25"/>
        <v>0.60878787878787877</v>
      </c>
    </row>
    <row r="151" spans="2:8" x14ac:dyDescent="0.25">
      <c r="B151" s="1" t="s">
        <v>15</v>
      </c>
      <c r="C151" s="1" t="s">
        <v>14</v>
      </c>
      <c r="D151" s="1">
        <v>0</v>
      </c>
      <c r="E151" s="25">
        <v>0</v>
      </c>
      <c r="F151" s="25">
        <v>0</v>
      </c>
      <c r="G151" s="1">
        <v>0</v>
      </c>
      <c r="H151" s="3">
        <f t="shared" si="25"/>
        <v>0</v>
      </c>
    </row>
    <row r="152" spans="2:8" x14ac:dyDescent="0.25">
      <c r="B152" s="1" t="s">
        <v>17</v>
      </c>
      <c r="C152" s="1" t="s">
        <v>16</v>
      </c>
      <c r="D152" s="1">
        <v>0.91</v>
      </c>
      <c r="E152" s="25">
        <v>3.6363636363636362</v>
      </c>
      <c r="F152" s="25">
        <v>2.5</v>
      </c>
      <c r="G152" s="1">
        <v>3.87</v>
      </c>
      <c r="H152" s="3">
        <f t="shared" si="25"/>
        <v>2.729090909090909</v>
      </c>
    </row>
    <row r="153" spans="2:8" x14ac:dyDescent="0.25">
      <c r="B153" s="1" t="s">
        <v>19</v>
      </c>
      <c r="C153" s="1" t="s">
        <v>18</v>
      </c>
      <c r="D153" s="1">
        <v>11.52</v>
      </c>
      <c r="E153" s="25">
        <v>13.33333333333333</v>
      </c>
      <c r="F153" s="25">
        <v>5.31</v>
      </c>
      <c r="G153" s="1">
        <v>10.32</v>
      </c>
      <c r="H153" s="3">
        <f t="shared" si="25"/>
        <v>10.120833333333334</v>
      </c>
    </row>
    <row r="154" spans="2:8" x14ac:dyDescent="0.25">
      <c r="B154" s="1" t="s">
        <v>20</v>
      </c>
      <c r="C154" s="1" t="s">
        <v>32</v>
      </c>
      <c r="D154" s="1">
        <v>5.45</v>
      </c>
      <c r="E154" s="25">
        <v>5.7575757575757569</v>
      </c>
      <c r="F154" s="25">
        <v>6.25</v>
      </c>
      <c r="G154" s="1">
        <v>13.23</v>
      </c>
      <c r="H154" s="3">
        <f t="shared" si="25"/>
        <v>7.6718939393939394</v>
      </c>
    </row>
    <row r="155" spans="2:8" x14ac:dyDescent="0.25">
      <c r="B155" s="1" t="s">
        <v>21</v>
      </c>
      <c r="C155" s="1" t="s">
        <v>33</v>
      </c>
      <c r="D155" s="1">
        <v>9.09</v>
      </c>
      <c r="E155" s="25">
        <v>6.0606060606060606</v>
      </c>
      <c r="F155" s="25">
        <v>17.190000000000001</v>
      </c>
      <c r="G155" s="1">
        <v>6.77</v>
      </c>
      <c r="H155" s="3">
        <f t="shared" si="25"/>
        <v>9.7776515151515149</v>
      </c>
    </row>
    <row r="156" spans="2:8" x14ac:dyDescent="0.25">
      <c r="B156" s="1" t="s">
        <v>22</v>
      </c>
      <c r="C156" s="1" t="s">
        <v>34</v>
      </c>
      <c r="D156" s="1">
        <v>0</v>
      </c>
      <c r="E156" s="25">
        <v>0</v>
      </c>
      <c r="F156" s="25">
        <v>1.56</v>
      </c>
      <c r="G156" s="1">
        <v>0</v>
      </c>
      <c r="H156" s="3">
        <f t="shared" si="25"/>
        <v>0.39</v>
      </c>
    </row>
    <row r="157" spans="2:8" x14ac:dyDescent="0.25">
      <c r="B157" s="1" t="s">
        <v>23</v>
      </c>
      <c r="C157" s="1" t="s">
        <v>35</v>
      </c>
      <c r="D157" s="1">
        <v>0</v>
      </c>
      <c r="E157" s="25">
        <v>0</v>
      </c>
      <c r="F157" s="25">
        <v>0</v>
      </c>
      <c r="G157" s="1">
        <v>0</v>
      </c>
      <c r="H157" s="3">
        <f t="shared" si="25"/>
        <v>0</v>
      </c>
    </row>
    <row r="158" spans="2:8" x14ac:dyDescent="0.25">
      <c r="B158" s="1" t="s">
        <v>24</v>
      </c>
      <c r="C158" s="1" t="s">
        <v>36</v>
      </c>
      <c r="D158" s="1">
        <v>0</v>
      </c>
      <c r="E158" s="25">
        <v>0</v>
      </c>
      <c r="F158" s="25">
        <v>0</v>
      </c>
      <c r="G158" s="1">
        <v>0</v>
      </c>
      <c r="H158" s="3">
        <f t="shared" si="25"/>
        <v>0</v>
      </c>
    </row>
    <row r="159" spans="2:8" x14ac:dyDescent="0.25">
      <c r="B159" s="1" t="s">
        <v>37</v>
      </c>
      <c r="C159" s="1" t="s">
        <v>38</v>
      </c>
      <c r="D159" s="1">
        <v>0</v>
      </c>
      <c r="E159" s="25">
        <v>13.33333333333333</v>
      </c>
      <c r="F159" s="25">
        <v>8.75</v>
      </c>
      <c r="G159" s="1">
        <v>11.29</v>
      </c>
      <c r="H159" s="3">
        <f t="shared" si="25"/>
        <v>8.3433333333333319</v>
      </c>
    </row>
    <row r="160" spans="2:8" x14ac:dyDescent="0.25">
      <c r="B160" s="1" t="s">
        <v>39</v>
      </c>
      <c r="C160" s="1" t="s">
        <v>40</v>
      </c>
      <c r="D160" s="34">
        <f>SUM(D148:D159)</f>
        <v>100</v>
      </c>
      <c r="E160" s="34">
        <v>100</v>
      </c>
      <c r="F160" s="34">
        <v>100</v>
      </c>
      <c r="G160" s="34">
        <f>SUM(G148:G159)</f>
        <v>99.989999999999981</v>
      </c>
      <c r="H160" s="34">
        <f t="shared" si="25"/>
        <v>99.997500000000002</v>
      </c>
    </row>
    <row r="162" spans="2:8" x14ac:dyDescent="0.25">
      <c r="B162" s="6"/>
      <c r="C162" s="7" t="s">
        <v>119</v>
      </c>
      <c r="D162" s="7" t="s">
        <v>46</v>
      </c>
      <c r="E162" s="7" t="s">
        <v>47</v>
      </c>
      <c r="F162" s="7" t="s">
        <v>42</v>
      </c>
      <c r="G162" s="7" t="s">
        <v>49</v>
      </c>
      <c r="H162" s="7" t="s">
        <v>50</v>
      </c>
    </row>
    <row r="163" spans="2:8" x14ac:dyDescent="0.25">
      <c r="B163" s="2" t="s">
        <v>41</v>
      </c>
      <c r="C163" s="2" t="s">
        <v>26</v>
      </c>
      <c r="D163" s="113" t="s">
        <v>27</v>
      </c>
      <c r="E163" s="113"/>
      <c r="F163" s="113"/>
      <c r="G163" s="113"/>
      <c r="H163" s="113"/>
    </row>
    <row r="164" spans="2:8" x14ac:dyDescent="0.25">
      <c r="B164" s="1" t="s">
        <v>0</v>
      </c>
      <c r="C164" s="1" t="s">
        <v>1</v>
      </c>
      <c r="D164" s="1">
        <f>32.8</f>
        <v>32.799999999999997</v>
      </c>
      <c r="E164" s="47">
        <v>43</v>
      </c>
      <c r="F164" s="25">
        <v>14.8</v>
      </c>
      <c r="G164" s="1">
        <v>14.74</v>
      </c>
      <c r="H164" s="3">
        <f>AVERAGE(D164:G164)</f>
        <v>26.334999999999997</v>
      </c>
    </row>
    <row r="165" spans="2:8" x14ac:dyDescent="0.25">
      <c r="B165" s="1" t="s">
        <v>2</v>
      </c>
      <c r="C165" s="1" t="s">
        <v>3</v>
      </c>
      <c r="D165" s="1">
        <v>8.4</v>
      </c>
      <c r="E165" s="25">
        <v>0.4</v>
      </c>
      <c r="F165" s="25">
        <v>2.4</v>
      </c>
      <c r="G165" s="1">
        <v>0.53</v>
      </c>
      <c r="H165" s="3">
        <f t="shared" ref="H165:H182" si="26">AVERAGE(D165:G165)</f>
        <v>2.9325000000000001</v>
      </c>
    </row>
    <row r="166" spans="2:8" x14ac:dyDescent="0.25">
      <c r="B166" s="1" t="s">
        <v>4</v>
      </c>
      <c r="C166" s="1" t="s">
        <v>5</v>
      </c>
      <c r="D166" s="1">
        <v>0.8</v>
      </c>
      <c r="E166" s="25">
        <v>4.5999999999999996</v>
      </c>
      <c r="F166" s="25">
        <v>0</v>
      </c>
      <c r="G166" s="1">
        <v>0.35</v>
      </c>
      <c r="H166" s="3">
        <f t="shared" si="26"/>
        <v>1.4374999999999998</v>
      </c>
    </row>
    <row r="167" spans="2:8" x14ac:dyDescent="0.25">
      <c r="B167" s="1" t="s">
        <v>6</v>
      </c>
      <c r="C167" s="1" t="s">
        <v>28</v>
      </c>
      <c r="D167" s="1">
        <v>18.8</v>
      </c>
      <c r="E167" s="25">
        <v>19.8</v>
      </c>
      <c r="F167" s="1">
        <v>12.2</v>
      </c>
      <c r="G167" s="1">
        <v>19.3</v>
      </c>
      <c r="H167" s="3">
        <f t="shared" si="26"/>
        <v>17.524999999999999</v>
      </c>
    </row>
    <row r="168" spans="2:8" x14ac:dyDescent="0.25">
      <c r="B168" s="1" t="s">
        <v>7</v>
      </c>
      <c r="C168" s="1" t="s">
        <v>29</v>
      </c>
      <c r="D168" s="1">
        <v>0</v>
      </c>
      <c r="E168" s="25">
        <v>0.4</v>
      </c>
      <c r="F168" s="1">
        <v>5.8</v>
      </c>
      <c r="G168" s="1">
        <v>7.89</v>
      </c>
      <c r="H168" s="3">
        <f t="shared" si="26"/>
        <v>3.5225</v>
      </c>
    </row>
    <row r="169" spans="2:8" x14ac:dyDescent="0.25">
      <c r="B169" s="1" t="s">
        <v>8</v>
      </c>
      <c r="C169" s="1" t="s">
        <v>9</v>
      </c>
      <c r="D169" s="1">
        <v>7.8</v>
      </c>
      <c r="E169" s="25">
        <v>6</v>
      </c>
      <c r="F169" s="1">
        <v>13</v>
      </c>
      <c r="G169" s="1">
        <v>3.16</v>
      </c>
      <c r="H169" s="3">
        <f t="shared" si="26"/>
        <v>7.49</v>
      </c>
    </row>
    <row r="170" spans="2:8" x14ac:dyDescent="0.25">
      <c r="B170" s="4" t="s">
        <v>10</v>
      </c>
      <c r="C170" s="4" t="s">
        <v>30</v>
      </c>
      <c r="D170" s="4">
        <f>SUM(D164:D169)</f>
        <v>68.599999999999994</v>
      </c>
      <c r="E170" s="28">
        <v>74.2</v>
      </c>
      <c r="F170" s="28">
        <f>SUM(F164:F169)</f>
        <v>48.199999999999996</v>
      </c>
      <c r="G170" s="4">
        <f>SUM(G164:G169)</f>
        <v>45.97</v>
      </c>
      <c r="H170" s="5">
        <f t="shared" si="26"/>
        <v>59.2425</v>
      </c>
    </row>
    <row r="171" spans="2:8" x14ac:dyDescent="0.25">
      <c r="B171" s="1" t="s">
        <v>11</v>
      </c>
      <c r="C171" s="1" t="s">
        <v>12</v>
      </c>
      <c r="D171" s="1">
        <f>11.4</f>
        <v>11.4</v>
      </c>
      <c r="E171" s="25">
        <v>14.6</v>
      </c>
      <c r="F171" s="1">
        <v>11.6</v>
      </c>
      <c r="G171" s="1">
        <v>27.02</v>
      </c>
      <c r="H171" s="3">
        <f t="shared" si="26"/>
        <v>16.155000000000001</v>
      </c>
    </row>
    <row r="172" spans="2:8" x14ac:dyDescent="0.25">
      <c r="B172" s="1" t="s">
        <v>13</v>
      </c>
      <c r="C172" s="1" t="s">
        <v>31</v>
      </c>
      <c r="D172" s="1">
        <v>0</v>
      </c>
      <c r="E172" s="25">
        <v>0.8</v>
      </c>
      <c r="F172" s="1">
        <v>0.2</v>
      </c>
      <c r="G172" s="1">
        <v>0.35</v>
      </c>
      <c r="H172" s="3">
        <f t="shared" si="26"/>
        <v>0.33750000000000002</v>
      </c>
    </row>
    <row r="173" spans="2:8" x14ac:dyDescent="0.25">
      <c r="B173" s="1" t="s">
        <v>15</v>
      </c>
      <c r="C173" s="1" t="s">
        <v>14</v>
      </c>
      <c r="D173" s="1">
        <v>0</v>
      </c>
      <c r="E173" s="25">
        <v>0</v>
      </c>
      <c r="F173" s="25">
        <v>0.2</v>
      </c>
      <c r="G173" s="1">
        <v>0</v>
      </c>
      <c r="H173" s="3">
        <f t="shared" si="26"/>
        <v>0.05</v>
      </c>
    </row>
    <row r="174" spans="2:8" x14ac:dyDescent="0.25">
      <c r="B174" s="1" t="s">
        <v>17</v>
      </c>
      <c r="C174" s="1" t="s">
        <v>16</v>
      </c>
      <c r="D174" s="1">
        <v>2.8</v>
      </c>
      <c r="E174" s="25">
        <v>1.2</v>
      </c>
      <c r="F174" s="25">
        <v>1.6</v>
      </c>
      <c r="G174" s="1">
        <v>3.33</v>
      </c>
      <c r="H174" s="3">
        <f t="shared" si="26"/>
        <v>2.2324999999999999</v>
      </c>
    </row>
    <row r="175" spans="2:8" x14ac:dyDescent="0.25">
      <c r="B175" s="1" t="s">
        <v>19</v>
      </c>
      <c r="C175" s="1" t="s">
        <v>18</v>
      </c>
      <c r="D175" s="1">
        <v>2.8</v>
      </c>
      <c r="E175" s="25">
        <v>2.4</v>
      </c>
      <c r="F175" s="25">
        <v>3.6</v>
      </c>
      <c r="G175" s="1">
        <v>4.04</v>
      </c>
      <c r="H175" s="3">
        <f t="shared" si="26"/>
        <v>3.21</v>
      </c>
    </row>
    <row r="176" spans="2:8" x14ac:dyDescent="0.25">
      <c r="B176" s="1" t="s">
        <v>20</v>
      </c>
      <c r="C176" s="1" t="s">
        <v>32</v>
      </c>
      <c r="D176" s="1">
        <v>3.4</v>
      </c>
      <c r="E176" s="25">
        <v>0</v>
      </c>
      <c r="F176" s="25">
        <v>10</v>
      </c>
      <c r="G176" s="1">
        <v>5.26</v>
      </c>
      <c r="H176" s="3">
        <f t="shared" si="26"/>
        <v>4.665</v>
      </c>
    </row>
    <row r="177" spans="2:8" x14ac:dyDescent="0.25">
      <c r="B177" s="1" t="s">
        <v>21</v>
      </c>
      <c r="C177" s="1" t="s">
        <v>33</v>
      </c>
      <c r="D177" s="1">
        <v>9.6</v>
      </c>
      <c r="E177" s="25">
        <v>5.8000000000000007</v>
      </c>
      <c r="F177" s="25">
        <v>17.8</v>
      </c>
      <c r="G177" s="1">
        <v>11.4</v>
      </c>
      <c r="H177" s="3">
        <f t="shared" si="26"/>
        <v>11.15</v>
      </c>
    </row>
    <row r="178" spans="2:8" x14ac:dyDescent="0.25">
      <c r="B178" s="1" t="s">
        <v>22</v>
      </c>
      <c r="C178" s="1" t="s">
        <v>34</v>
      </c>
      <c r="D178" s="1">
        <v>0</v>
      </c>
      <c r="E178" s="25">
        <v>0</v>
      </c>
      <c r="F178" s="25">
        <v>0.4</v>
      </c>
      <c r="G178" s="1">
        <v>0</v>
      </c>
      <c r="H178" s="3">
        <f t="shared" si="26"/>
        <v>0.1</v>
      </c>
    </row>
    <row r="179" spans="2:8" x14ac:dyDescent="0.25">
      <c r="B179" s="1" t="s">
        <v>23</v>
      </c>
      <c r="C179" s="1" t="s">
        <v>35</v>
      </c>
      <c r="D179" s="1">
        <v>0</v>
      </c>
      <c r="E179" s="25">
        <v>0</v>
      </c>
      <c r="F179" s="25">
        <v>0</v>
      </c>
      <c r="G179" s="1">
        <v>0</v>
      </c>
      <c r="H179" s="3">
        <f t="shared" si="26"/>
        <v>0</v>
      </c>
    </row>
    <row r="180" spans="2:8" x14ac:dyDescent="0.25">
      <c r="B180" s="1" t="s">
        <v>24</v>
      </c>
      <c r="C180" s="1" t="s">
        <v>36</v>
      </c>
      <c r="D180" s="1">
        <v>0</v>
      </c>
      <c r="E180" s="25">
        <v>0</v>
      </c>
      <c r="F180" s="25">
        <v>0</v>
      </c>
      <c r="G180" s="1">
        <v>0</v>
      </c>
      <c r="H180" s="3">
        <f t="shared" si="26"/>
        <v>0</v>
      </c>
    </row>
    <row r="181" spans="2:8" x14ac:dyDescent="0.25">
      <c r="B181" s="1" t="s">
        <v>37</v>
      </c>
      <c r="C181" s="1" t="s">
        <v>38</v>
      </c>
      <c r="D181" s="1">
        <v>1.4</v>
      </c>
      <c r="E181" s="25">
        <v>1</v>
      </c>
      <c r="F181" s="25">
        <v>6.4</v>
      </c>
      <c r="G181" s="1">
        <v>2.63</v>
      </c>
      <c r="H181" s="3">
        <f t="shared" si="26"/>
        <v>2.8574999999999999</v>
      </c>
    </row>
    <row r="182" spans="2:8" x14ac:dyDescent="0.25">
      <c r="B182" s="1" t="s">
        <v>39</v>
      </c>
      <c r="C182" s="1" t="s">
        <v>40</v>
      </c>
      <c r="D182" s="1">
        <f>SUM(D170:D181)</f>
        <v>100</v>
      </c>
      <c r="E182" s="25">
        <v>100</v>
      </c>
      <c r="F182" s="25">
        <f>SUM(F170:F181)</f>
        <v>100.00000000000001</v>
      </c>
      <c r="G182" s="1">
        <f>SUM(G170:G181)</f>
        <v>100</v>
      </c>
      <c r="H182" s="3">
        <f t="shared" si="26"/>
        <v>100</v>
      </c>
    </row>
    <row r="185" spans="2:8" x14ac:dyDescent="0.25">
      <c r="B185" s="6"/>
      <c r="C185" s="7" t="s">
        <v>117</v>
      </c>
      <c r="D185" s="7" t="s">
        <v>46</v>
      </c>
      <c r="E185" s="7" t="s">
        <v>47</v>
      </c>
      <c r="F185" s="7" t="s">
        <v>42</v>
      </c>
      <c r="G185" s="7" t="s">
        <v>49</v>
      </c>
      <c r="H185" s="7" t="s">
        <v>50</v>
      </c>
    </row>
    <row r="186" spans="2:8" x14ac:dyDescent="0.25">
      <c r="B186" s="2" t="s">
        <v>41</v>
      </c>
      <c r="C186" s="2" t="s">
        <v>26</v>
      </c>
      <c r="D186" s="113" t="s">
        <v>27</v>
      </c>
      <c r="E186" s="113"/>
      <c r="F186" s="113"/>
      <c r="G186" s="113"/>
      <c r="H186" s="113"/>
    </row>
    <row r="187" spans="2:8" x14ac:dyDescent="0.25">
      <c r="B187" s="1" t="s">
        <v>0</v>
      </c>
      <c r="C187" s="1" t="s">
        <v>1</v>
      </c>
      <c r="D187" s="25">
        <f>13.03</f>
        <v>13.03</v>
      </c>
      <c r="E187" s="25">
        <v>14.193548387096772</v>
      </c>
      <c r="F187" s="25">
        <v>8.39</v>
      </c>
      <c r="G187" s="25">
        <v>9.0299999999999994</v>
      </c>
      <c r="H187" s="25">
        <f>AVERAGE(D187:G187)</f>
        <v>11.160887096774193</v>
      </c>
    </row>
    <row r="188" spans="2:8" x14ac:dyDescent="0.25">
      <c r="B188" s="1" t="s">
        <v>2</v>
      </c>
      <c r="C188" s="1" t="s">
        <v>3</v>
      </c>
      <c r="D188" s="25">
        <v>20.3</v>
      </c>
      <c r="E188" s="25">
        <v>6.774193548387097</v>
      </c>
      <c r="F188" s="25">
        <v>7.1</v>
      </c>
      <c r="G188" s="25">
        <v>0</v>
      </c>
      <c r="H188" s="25">
        <f t="shared" ref="H188:H205" si="27">AVERAGE(D188:G188)</f>
        <v>8.5435483870967737</v>
      </c>
    </row>
    <row r="189" spans="2:8" x14ac:dyDescent="0.25">
      <c r="B189" s="1" t="s">
        <v>4</v>
      </c>
      <c r="C189" s="1" t="s">
        <v>5</v>
      </c>
      <c r="D189" s="25">
        <v>0</v>
      </c>
      <c r="E189" s="25">
        <v>2.2580645161290325</v>
      </c>
      <c r="F189" s="25">
        <v>0</v>
      </c>
      <c r="G189" s="25">
        <v>0</v>
      </c>
      <c r="H189" s="25">
        <f t="shared" si="27"/>
        <v>0.56451612903225812</v>
      </c>
    </row>
    <row r="190" spans="2:8" x14ac:dyDescent="0.25">
      <c r="B190" s="1" t="s">
        <v>6</v>
      </c>
      <c r="C190" s="1" t="s">
        <v>28</v>
      </c>
      <c r="D190" s="25">
        <v>28.48</v>
      </c>
      <c r="E190" s="25">
        <v>11.290322580645162</v>
      </c>
      <c r="F190" s="25">
        <v>10</v>
      </c>
      <c r="G190" s="25">
        <v>15.81</v>
      </c>
      <c r="H190" s="25">
        <f t="shared" si="27"/>
        <v>16.39508064516129</v>
      </c>
    </row>
    <row r="191" spans="2:8" x14ac:dyDescent="0.25">
      <c r="B191" s="1" t="s">
        <v>7</v>
      </c>
      <c r="C191" s="1" t="s">
        <v>29</v>
      </c>
      <c r="D191" s="25">
        <v>1.82</v>
      </c>
      <c r="E191" s="25">
        <v>5.1612903225806459</v>
      </c>
      <c r="F191" s="25">
        <v>3.87</v>
      </c>
      <c r="G191" s="25">
        <v>11.29</v>
      </c>
      <c r="H191" s="25">
        <f t="shared" si="27"/>
        <v>5.5353225806451611</v>
      </c>
    </row>
    <row r="192" spans="2:8" x14ac:dyDescent="0.25">
      <c r="B192" s="1" t="s">
        <v>8</v>
      </c>
      <c r="C192" s="1" t="s">
        <v>9</v>
      </c>
      <c r="D192" s="25">
        <v>1.21</v>
      </c>
      <c r="E192" s="25">
        <v>9.3548387096774199</v>
      </c>
      <c r="F192" s="25">
        <v>16.77</v>
      </c>
      <c r="G192" s="25">
        <v>8.06</v>
      </c>
      <c r="H192" s="25">
        <f t="shared" si="27"/>
        <v>8.8487096774193557</v>
      </c>
    </row>
    <row r="193" spans="2:8" x14ac:dyDescent="0.25">
      <c r="B193" s="4" t="s">
        <v>10</v>
      </c>
      <c r="C193" s="4" t="s">
        <v>30</v>
      </c>
      <c r="D193" s="28">
        <f>SUM(D187:D192)</f>
        <v>64.84</v>
      </c>
      <c r="E193" s="28">
        <v>49.032258064516128</v>
      </c>
      <c r="F193" s="28">
        <f>SUM(F187:F192)</f>
        <v>46.13</v>
      </c>
      <c r="G193" s="28">
        <f>SUM(G187:G192)</f>
        <v>44.19</v>
      </c>
      <c r="H193" s="28">
        <f t="shared" si="27"/>
        <v>51.048064516129031</v>
      </c>
    </row>
    <row r="194" spans="2:8" x14ac:dyDescent="0.25">
      <c r="B194" s="1" t="s">
        <v>11</v>
      </c>
      <c r="C194" s="1" t="s">
        <v>12</v>
      </c>
      <c r="D194" s="25">
        <v>10.61</v>
      </c>
      <c r="E194" s="25">
        <v>13.870967741935484</v>
      </c>
      <c r="F194" s="25">
        <v>12.9</v>
      </c>
      <c r="G194" s="25">
        <v>13.55</v>
      </c>
      <c r="H194" s="25">
        <f t="shared" si="27"/>
        <v>12.732741935483872</v>
      </c>
    </row>
    <row r="195" spans="2:8" x14ac:dyDescent="0.25">
      <c r="B195" s="1" t="s">
        <v>13</v>
      </c>
      <c r="C195" s="1" t="s">
        <v>31</v>
      </c>
      <c r="D195" s="25">
        <v>0</v>
      </c>
      <c r="E195" s="25">
        <v>0.96774193548387089</v>
      </c>
      <c r="F195" s="25">
        <v>0</v>
      </c>
      <c r="G195" s="25">
        <v>0.65</v>
      </c>
      <c r="H195" s="25">
        <f t="shared" si="27"/>
        <v>0.40443548387096773</v>
      </c>
    </row>
    <row r="196" spans="2:8" x14ac:dyDescent="0.25">
      <c r="B196" s="1" t="s">
        <v>15</v>
      </c>
      <c r="C196" s="1" t="s">
        <v>14</v>
      </c>
      <c r="D196" s="25">
        <v>0</v>
      </c>
      <c r="E196" s="25">
        <v>0</v>
      </c>
      <c r="F196" s="25">
        <v>0</v>
      </c>
      <c r="G196" s="25">
        <v>0</v>
      </c>
      <c r="H196" s="25">
        <f t="shared" si="27"/>
        <v>0</v>
      </c>
    </row>
    <row r="197" spans="2:8" x14ac:dyDescent="0.25">
      <c r="B197" s="1" t="s">
        <v>17</v>
      </c>
      <c r="C197" s="1" t="s">
        <v>16</v>
      </c>
      <c r="D197" s="25">
        <v>1.52</v>
      </c>
      <c r="E197" s="25">
        <v>4.193548387096774</v>
      </c>
      <c r="F197" s="25">
        <v>0.65</v>
      </c>
      <c r="G197" s="25">
        <v>3.55</v>
      </c>
      <c r="H197" s="25">
        <f t="shared" si="27"/>
        <v>2.4783870967741937</v>
      </c>
    </row>
    <row r="198" spans="2:8" x14ac:dyDescent="0.25">
      <c r="B198" s="1" t="s">
        <v>19</v>
      </c>
      <c r="C198" s="1" t="s">
        <v>18</v>
      </c>
      <c r="D198" s="25">
        <v>7.27</v>
      </c>
      <c r="E198" s="25">
        <v>8.7096774193548399</v>
      </c>
      <c r="F198" s="25">
        <v>7.1</v>
      </c>
      <c r="G198" s="25">
        <v>10.97</v>
      </c>
      <c r="H198" s="25">
        <f t="shared" si="27"/>
        <v>8.512419354838709</v>
      </c>
    </row>
    <row r="199" spans="2:8" x14ac:dyDescent="0.25">
      <c r="B199" s="1" t="s">
        <v>20</v>
      </c>
      <c r="C199" s="1" t="s">
        <v>32</v>
      </c>
      <c r="D199" s="25">
        <v>0</v>
      </c>
      <c r="E199" s="25">
        <v>4.5161290322580649</v>
      </c>
      <c r="F199" s="25">
        <v>3.22</v>
      </c>
      <c r="G199" s="25">
        <v>4.84</v>
      </c>
      <c r="H199" s="25">
        <f t="shared" si="27"/>
        <v>3.1440322580645161</v>
      </c>
    </row>
    <row r="200" spans="2:8" x14ac:dyDescent="0.25">
      <c r="B200" s="1" t="s">
        <v>21</v>
      </c>
      <c r="C200" s="1" t="s">
        <v>33</v>
      </c>
      <c r="D200" s="25">
        <v>9.09</v>
      </c>
      <c r="E200" s="25">
        <v>9.67741935483871</v>
      </c>
      <c r="F200" s="25">
        <v>20.97</v>
      </c>
      <c r="G200" s="25">
        <v>12.9</v>
      </c>
      <c r="H200" s="25">
        <f t="shared" si="27"/>
        <v>13.159354838709676</v>
      </c>
    </row>
    <row r="201" spans="2:8" x14ac:dyDescent="0.25">
      <c r="B201" s="1" t="s">
        <v>22</v>
      </c>
      <c r="C201" s="1" t="s">
        <v>34</v>
      </c>
      <c r="D201" s="25">
        <v>0</v>
      </c>
      <c r="E201" s="25">
        <v>0</v>
      </c>
      <c r="F201" s="25">
        <v>0</v>
      </c>
      <c r="G201" s="25">
        <v>1.61</v>
      </c>
      <c r="H201" s="25">
        <f t="shared" si="27"/>
        <v>0.40250000000000002</v>
      </c>
    </row>
    <row r="202" spans="2:8" x14ac:dyDescent="0.25">
      <c r="B202" s="1" t="s">
        <v>23</v>
      </c>
      <c r="C202" s="1" t="s">
        <v>35</v>
      </c>
      <c r="D202" s="25">
        <v>0</v>
      </c>
      <c r="E202" s="25">
        <v>0</v>
      </c>
      <c r="F202" s="25">
        <v>0</v>
      </c>
      <c r="G202" s="25">
        <v>0</v>
      </c>
      <c r="H202" s="25">
        <f t="shared" si="27"/>
        <v>0</v>
      </c>
    </row>
    <row r="203" spans="2:8" x14ac:dyDescent="0.25">
      <c r="B203" s="1" t="s">
        <v>24</v>
      </c>
      <c r="C203" s="1" t="s">
        <v>36</v>
      </c>
      <c r="D203" s="25">
        <v>0</v>
      </c>
      <c r="E203" s="25">
        <v>0</v>
      </c>
      <c r="F203" s="25">
        <v>0</v>
      </c>
      <c r="G203" s="25">
        <v>0</v>
      </c>
      <c r="H203" s="25">
        <f t="shared" si="27"/>
        <v>0</v>
      </c>
    </row>
    <row r="204" spans="2:8" x14ac:dyDescent="0.25">
      <c r="B204" s="1" t="s">
        <v>37</v>
      </c>
      <c r="C204" s="1" t="s">
        <v>38</v>
      </c>
      <c r="D204" s="25">
        <v>6.67</v>
      </c>
      <c r="E204" s="25">
        <v>9.0322580645161299</v>
      </c>
      <c r="F204" s="25">
        <v>9.0299999999999994</v>
      </c>
      <c r="G204" s="25">
        <v>7.74</v>
      </c>
      <c r="H204" s="25">
        <f t="shared" si="27"/>
        <v>8.1180645161290332</v>
      </c>
    </row>
    <row r="205" spans="2:8" x14ac:dyDescent="0.25">
      <c r="B205" s="1" t="s">
        <v>39</v>
      </c>
      <c r="C205" s="1" t="s">
        <v>40</v>
      </c>
      <c r="D205" s="25">
        <f>SUM(D193:D204)</f>
        <v>100</v>
      </c>
      <c r="E205" s="25">
        <v>100</v>
      </c>
      <c r="F205" s="25">
        <f>SUM(F193:F204)</f>
        <v>100</v>
      </c>
      <c r="G205" s="25">
        <f>SUM(G193:G204)</f>
        <v>100</v>
      </c>
      <c r="H205" s="25">
        <f t="shared" si="27"/>
        <v>100</v>
      </c>
    </row>
  </sheetData>
  <mergeCells count="10">
    <mergeCell ref="B1:H1"/>
    <mergeCell ref="D163:H163"/>
    <mergeCell ref="D186:H186"/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5"/>
  <sheetViews>
    <sheetView zoomScale="80" zoomScaleNormal="80" workbookViewId="0">
      <selection activeCell="D34" sqref="D34"/>
    </sheetView>
  </sheetViews>
  <sheetFormatPr defaultRowHeight="15" x14ac:dyDescent="0.25"/>
  <cols>
    <col min="3" max="3" width="68" customWidth="1"/>
    <col min="4" max="4" width="10.5703125" customWidth="1"/>
    <col min="5" max="5" width="12.28515625" customWidth="1"/>
    <col min="6" max="6" width="9.140625" customWidth="1"/>
    <col min="7" max="7" width="9.28515625" customWidth="1"/>
    <col min="8" max="8" width="13.42578125" customWidth="1"/>
  </cols>
  <sheetData>
    <row r="1" spans="2:8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8" x14ac:dyDescent="0.25">
      <c r="B2" s="49"/>
      <c r="C2" s="48" t="s">
        <v>120</v>
      </c>
      <c r="D2" s="48" t="s">
        <v>46</v>
      </c>
      <c r="E2" s="48" t="s">
        <v>47</v>
      </c>
      <c r="F2" s="48" t="s">
        <v>42</v>
      </c>
      <c r="G2" s="48" t="s">
        <v>49</v>
      </c>
      <c r="H2" s="48" t="s">
        <v>50</v>
      </c>
    </row>
    <row r="3" spans="2:8" x14ac:dyDescent="0.25">
      <c r="B3" s="48" t="s">
        <v>41</v>
      </c>
      <c r="C3" s="48" t="s">
        <v>26</v>
      </c>
      <c r="D3" s="114" t="s">
        <v>27</v>
      </c>
      <c r="E3" s="114"/>
      <c r="F3" s="114"/>
      <c r="G3" s="114"/>
      <c r="H3" s="114"/>
    </row>
    <row r="4" spans="2:8" x14ac:dyDescent="0.25">
      <c r="B4" s="49" t="s">
        <v>0</v>
      </c>
      <c r="C4" s="49" t="s">
        <v>1</v>
      </c>
      <c r="D4" s="50">
        <f>AVERAGE(D27,D49,D71,D93,D115,D137)</f>
        <v>5.7888888888888888</v>
      </c>
      <c r="E4" s="50">
        <f t="shared" ref="E4:G4" si="0">AVERAGE(E27,E49,E71,E93,E115,E137)</f>
        <v>9.069212962962963</v>
      </c>
      <c r="F4" s="50">
        <f t="shared" si="0"/>
        <v>3.7690722222222224</v>
      </c>
      <c r="G4" s="50">
        <f t="shared" si="0"/>
        <v>6.8533333333333344</v>
      </c>
      <c r="H4" s="51">
        <f>AVERAGE(H27,H49,H71,H93,H115,H137)</f>
        <v>6.370126851851853</v>
      </c>
    </row>
    <row r="5" spans="2:8" x14ac:dyDescent="0.25">
      <c r="B5" s="49" t="s">
        <v>2</v>
      </c>
      <c r="C5" s="49" t="s">
        <v>3</v>
      </c>
      <c r="D5" s="50">
        <f t="shared" ref="D5:G22" si="1">AVERAGE(D28,D50,D72,D94,D116,D138)</f>
        <v>4.7783333333333333</v>
      </c>
      <c r="E5" s="50">
        <f t="shared" si="1"/>
        <v>2.6666666666666665</v>
      </c>
      <c r="F5" s="50">
        <f t="shared" si="1"/>
        <v>5.0666666666666673</v>
      </c>
      <c r="G5" s="50">
        <f t="shared" si="1"/>
        <v>1.9555555555555557</v>
      </c>
      <c r="H5" s="51">
        <f t="shared" ref="H5:H22" si="2">AVERAGE(H28,H50,H72,H94,H116,H138)</f>
        <v>3.6168055555555552</v>
      </c>
    </row>
    <row r="6" spans="2:8" x14ac:dyDescent="0.25">
      <c r="B6" s="49" t="s">
        <v>4</v>
      </c>
      <c r="C6" s="49" t="s">
        <v>5</v>
      </c>
      <c r="D6" s="50">
        <f t="shared" si="1"/>
        <v>0.77722222222222237</v>
      </c>
      <c r="E6" s="50">
        <f t="shared" si="1"/>
        <v>0.53333333333333333</v>
      </c>
      <c r="F6" s="50">
        <f t="shared" si="1"/>
        <v>4.3516666666666669E-2</v>
      </c>
      <c r="G6" s="50">
        <f t="shared" si="1"/>
        <v>0.87305555555555558</v>
      </c>
      <c r="H6" s="51">
        <f t="shared" si="2"/>
        <v>0.55678194444444451</v>
      </c>
    </row>
    <row r="7" spans="2:8" x14ac:dyDescent="0.25">
      <c r="B7" s="49" t="s">
        <v>6</v>
      </c>
      <c r="C7" s="49" t="s">
        <v>28</v>
      </c>
      <c r="D7" s="50">
        <f t="shared" si="1"/>
        <v>6.0666666666666673</v>
      </c>
      <c r="E7" s="50">
        <f t="shared" si="1"/>
        <v>5.7222222222222214</v>
      </c>
      <c r="F7" s="50">
        <f t="shared" si="1"/>
        <v>4.3888888888888893</v>
      </c>
      <c r="G7" s="50">
        <f t="shared" si="1"/>
        <v>6.2028333333333343</v>
      </c>
      <c r="H7" s="51">
        <f t="shared" si="2"/>
        <v>5.595152777777777</v>
      </c>
    </row>
    <row r="8" spans="2:8" x14ac:dyDescent="0.25">
      <c r="B8" s="49" t="s">
        <v>7</v>
      </c>
      <c r="C8" s="49" t="s">
        <v>29</v>
      </c>
      <c r="D8" s="50">
        <f t="shared" si="1"/>
        <v>3.8105555555555557</v>
      </c>
      <c r="E8" s="50">
        <f t="shared" si="1"/>
        <v>1.9370370370370369</v>
      </c>
      <c r="F8" s="50">
        <f t="shared" si="1"/>
        <v>3.0555555555555558</v>
      </c>
      <c r="G8" s="50">
        <f t="shared" si="1"/>
        <v>3.7938888888888891</v>
      </c>
      <c r="H8" s="51">
        <f t="shared" si="2"/>
        <v>3.1492592592592596</v>
      </c>
    </row>
    <row r="9" spans="2:8" x14ac:dyDescent="0.25">
      <c r="B9" s="49" t="s">
        <v>8</v>
      </c>
      <c r="C9" s="49" t="s">
        <v>9</v>
      </c>
      <c r="D9" s="50">
        <f t="shared" si="1"/>
        <v>31.666666666666671</v>
      </c>
      <c r="E9" s="50">
        <f t="shared" si="1"/>
        <v>32.397685185185182</v>
      </c>
      <c r="F9" s="50">
        <f t="shared" si="1"/>
        <v>38.034117647058828</v>
      </c>
      <c r="G9" s="50">
        <f t="shared" si="1"/>
        <v>34.553707749521784</v>
      </c>
      <c r="H9" s="51">
        <f t="shared" si="2"/>
        <v>34.16304431210812</v>
      </c>
    </row>
    <row r="10" spans="2:8" x14ac:dyDescent="0.25">
      <c r="B10" s="8" t="s">
        <v>10</v>
      </c>
      <c r="C10" s="8" t="s">
        <v>30</v>
      </c>
      <c r="D10" s="29">
        <f t="shared" si="1"/>
        <v>52.888333333333328</v>
      </c>
      <c r="E10" s="29">
        <f t="shared" si="1"/>
        <v>52.326157407407401</v>
      </c>
      <c r="F10" s="29">
        <f t="shared" si="1"/>
        <v>54.35781764705883</v>
      </c>
      <c r="G10" s="29">
        <f t="shared" si="1"/>
        <v>54.232374416188456</v>
      </c>
      <c r="H10" s="9">
        <f t="shared" si="2"/>
        <v>53.451170700997011</v>
      </c>
    </row>
    <row r="11" spans="2:8" x14ac:dyDescent="0.25">
      <c r="B11" s="49" t="s">
        <v>11</v>
      </c>
      <c r="C11" s="49" t="s">
        <v>12</v>
      </c>
      <c r="D11" s="50">
        <f t="shared" si="1"/>
        <v>17.277222222222225</v>
      </c>
      <c r="E11" s="50">
        <f t="shared" si="1"/>
        <v>21.891203703703699</v>
      </c>
      <c r="F11" s="50">
        <f t="shared" si="1"/>
        <v>19.317450980392156</v>
      </c>
      <c r="G11" s="50">
        <f t="shared" si="1"/>
        <v>22.698000000000004</v>
      </c>
      <c r="H11" s="51">
        <f t="shared" si="2"/>
        <v>20.295969226579519</v>
      </c>
    </row>
    <row r="12" spans="2:8" x14ac:dyDescent="0.25">
      <c r="B12" s="49" t="s">
        <v>13</v>
      </c>
      <c r="C12" s="49" t="s">
        <v>31</v>
      </c>
      <c r="D12" s="50">
        <f t="shared" si="1"/>
        <v>0.81166666666666665</v>
      </c>
      <c r="E12" s="50">
        <f t="shared" si="1"/>
        <v>0.44129629629629646</v>
      </c>
      <c r="F12" s="50">
        <f t="shared" si="1"/>
        <v>0.39954248366013073</v>
      </c>
      <c r="G12" s="50">
        <f t="shared" si="1"/>
        <v>0.55033888888888882</v>
      </c>
      <c r="H12" s="51">
        <f t="shared" si="2"/>
        <v>0.55071108387799572</v>
      </c>
    </row>
    <row r="13" spans="2:8" x14ac:dyDescent="0.25">
      <c r="B13" s="49" t="s">
        <v>15</v>
      </c>
      <c r="C13" s="49" t="s">
        <v>14</v>
      </c>
      <c r="D13" s="50">
        <f t="shared" si="1"/>
        <v>0.74444444444444446</v>
      </c>
      <c r="E13" s="50">
        <f t="shared" si="1"/>
        <v>0.9615740740740738</v>
      </c>
      <c r="F13" s="50">
        <f t="shared" si="1"/>
        <v>0.54019607843137263</v>
      </c>
      <c r="G13" s="50">
        <f t="shared" si="1"/>
        <v>0.75880062532164272</v>
      </c>
      <c r="H13" s="51">
        <f t="shared" si="2"/>
        <v>0.75125380556788357</v>
      </c>
    </row>
    <row r="14" spans="2:8" x14ac:dyDescent="0.25">
      <c r="B14" s="49" t="s">
        <v>17</v>
      </c>
      <c r="C14" s="49" t="s">
        <v>16</v>
      </c>
      <c r="D14" s="50">
        <f t="shared" si="1"/>
        <v>1.7333333333333334</v>
      </c>
      <c r="E14" s="50">
        <f t="shared" si="1"/>
        <v>1.2969907407407408</v>
      </c>
      <c r="F14" s="50">
        <f t="shared" si="1"/>
        <v>1.8515686274509806</v>
      </c>
      <c r="G14" s="50">
        <f t="shared" si="1"/>
        <v>1.6494222222222223</v>
      </c>
      <c r="H14" s="51">
        <f t="shared" si="2"/>
        <v>1.6328287309368188</v>
      </c>
    </row>
    <row r="15" spans="2:8" x14ac:dyDescent="0.25">
      <c r="B15" s="49" t="s">
        <v>19</v>
      </c>
      <c r="C15" s="49" t="s">
        <v>18</v>
      </c>
      <c r="D15" s="50">
        <f t="shared" si="1"/>
        <v>5.0227777777777778</v>
      </c>
      <c r="E15" s="50">
        <f t="shared" si="1"/>
        <v>3.8608796296296295</v>
      </c>
      <c r="F15" s="50">
        <f t="shared" si="1"/>
        <v>5.6445098039215686</v>
      </c>
      <c r="G15" s="50">
        <f t="shared" si="1"/>
        <v>4.0959444444444442</v>
      </c>
      <c r="H15" s="51">
        <f t="shared" si="2"/>
        <v>4.6560279139433547</v>
      </c>
    </row>
    <row r="16" spans="2:8" x14ac:dyDescent="0.25">
      <c r="B16" s="49" t="s">
        <v>20</v>
      </c>
      <c r="C16" s="49" t="s">
        <v>32</v>
      </c>
      <c r="D16" s="50">
        <f t="shared" si="1"/>
        <v>3.6111111111111112</v>
      </c>
      <c r="E16" s="50">
        <f t="shared" si="1"/>
        <v>4.5555555555555562</v>
      </c>
      <c r="F16" s="50">
        <f t="shared" si="1"/>
        <v>1.8333333333333337</v>
      </c>
      <c r="G16" s="50">
        <f t="shared" si="1"/>
        <v>2.4777777777777779</v>
      </c>
      <c r="H16" s="51">
        <f t="shared" si="2"/>
        <v>3.1194444444444449</v>
      </c>
    </row>
    <row r="17" spans="2:8" x14ac:dyDescent="0.25">
      <c r="B17" s="49" t="s">
        <v>21</v>
      </c>
      <c r="C17" s="49" t="s">
        <v>33</v>
      </c>
      <c r="D17" s="50">
        <f t="shared" si="1"/>
        <v>9.3333333333333339</v>
      </c>
      <c r="E17" s="50">
        <f t="shared" si="1"/>
        <v>7.1828703703703711</v>
      </c>
      <c r="F17" s="50">
        <f t="shared" si="1"/>
        <v>4.7222222222222223</v>
      </c>
      <c r="G17" s="50">
        <f t="shared" si="1"/>
        <v>5.8594444444444447</v>
      </c>
      <c r="H17" s="51">
        <f t="shared" si="2"/>
        <v>6.7744675925925932</v>
      </c>
    </row>
    <row r="18" spans="2:8" x14ac:dyDescent="0.25">
      <c r="B18" s="49" t="s">
        <v>22</v>
      </c>
      <c r="C18" s="49" t="s">
        <v>34</v>
      </c>
      <c r="D18" s="50">
        <f t="shared" si="1"/>
        <v>0.4777777777777778</v>
      </c>
      <c r="E18" s="50">
        <f t="shared" si="1"/>
        <v>0.41296296296296298</v>
      </c>
      <c r="F18" s="50">
        <f t="shared" si="1"/>
        <v>0.17712418300653596</v>
      </c>
      <c r="G18" s="50">
        <f t="shared" si="1"/>
        <v>3.8983333333333335E-2</v>
      </c>
      <c r="H18" s="51">
        <f t="shared" si="2"/>
        <v>0.27671206427015255</v>
      </c>
    </row>
    <row r="19" spans="2:8" x14ac:dyDescent="0.25">
      <c r="B19" s="49" t="s">
        <v>23</v>
      </c>
      <c r="C19" s="49" t="s">
        <v>35</v>
      </c>
      <c r="D19" s="50">
        <f t="shared" si="1"/>
        <v>0</v>
      </c>
      <c r="E19" s="50">
        <f t="shared" si="1"/>
        <v>0</v>
      </c>
      <c r="F19" s="50">
        <f t="shared" si="1"/>
        <v>0</v>
      </c>
      <c r="G19" s="50">
        <f t="shared" si="1"/>
        <v>0</v>
      </c>
      <c r="H19" s="51">
        <f t="shared" si="2"/>
        <v>0</v>
      </c>
    </row>
    <row r="20" spans="2:8" x14ac:dyDescent="0.25">
      <c r="B20" s="49" t="s">
        <v>24</v>
      </c>
      <c r="C20" s="49" t="s">
        <v>36</v>
      </c>
      <c r="D20" s="50">
        <f t="shared" si="1"/>
        <v>0</v>
      </c>
      <c r="E20" s="50">
        <f t="shared" si="1"/>
        <v>0</v>
      </c>
      <c r="F20" s="50">
        <f t="shared" si="1"/>
        <v>6.0784313725490193</v>
      </c>
      <c r="G20" s="50">
        <f t="shared" si="1"/>
        <v>0</v>
      </c>
      <c r="H20" s="51">
        <f t="shared" si="2"/>
        <v>1.5196078431372548</v>
      </c>
    </row>
    <row r="21" spans="2:8" x14ac:dyDescent="0.25">
      <c r="B21" s="49" t="s">
        <v>37</v>
      </c>
      <c r="C21" s="49" t="s">
        <v>38</v>
      </c>
      <c r="D21" s="50">
        <f t="shared" si="1"/>
        <v>8.1</v>
      </c>
      <c r="E21" s="50">
        <f t="shared" si="1"/>
        <v>7.0703703703703704</v>
      </c>
      <c r="F21" s="50">
        <f t="shared" si="1"/>
        <v>5.0777777777777784</v>
      </c>
      <c r="G21" s="50">
        <f t="shared" si="1"/>
        <v>7.6388888888888893</v>
      </c>
      <c r="H21" s="51">
        <f t="shared" si="2"/>
        <v>6.9717592592592608</v>
      </c>
    </row>
    <row r="22" spans="2:8" x14ac:dyDescent="0.25">
      <c r="B22" s="77" t="s">
        <v>39</v>
      </c>
      <c r="C22" s="77" t="s">
        <v>40</v>
      </c>
      <c r="D22" s="29">
        <f t="shared" si="1"/>
        <v>100</v>
      </c>
      <c r="E22" s="29">
        <f t="shared" si="1"/>
        <v>100</v>
      </c>
      <c r="F22" s="29">
        <f t="shared" si="1"/>
        <v>100</v>
      </c>
      <c r="G22" s="29">
        <f t="shared" si="1"/>
        <v>99.999975041510098</v>
      </c>
      <c r="H22" s="29">
        <f t="shared" si="2"/>
        <v>99.999993760377535</v>
      </c>
    </row>
    <row r="25" spans="2:8" x14ac:dyDescent="0.25">
      <c r="B25" s="6"/>
      <c r="C25" s="7" t="s">
        <v>56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3" t="s">
        <v>27</v>
      </c>
      <c r="E26" s="113"/>
      <c r="F26" s="113"/>
      <c r="G26" s="113"/>
      <c r="H26" s="113"/>
    </row>
    <row r="27" spans="2:8" x14ac:dyDescent="0.25">
      <c r="B27" s="1" t="s">
        <v>0</v>
      </c>
      <c r="C27" s="1" t="s">
        <v>1</v>
      </c>
      <c r="D27" s="1">
        <v>3.4000000000000004</v>
      </c>
      <c r="E27" s="25">
        <v>9</v>
      </c>
      <c r="F27" s="25">
        <v>7.6</v>
      </c>
      <c r="G27" s="1">
        <v>7.3999999999999995</v>
      </c>
      <c r="H27" s="25">
        <f>AVERAGE(D27:G27)</f>
        <v>6.85</v>
      </c>
    </row>
    <row r="28" spans="2:8" x14ac:dyDescent="0.25">
      <c r="B28" s="1" t="s">
        <v>2</v>
      </c>
      <c r="C28" s="1" t="s">
        <v>3</v>
      </c>
      <c r="D28" s="1">
        <v>8</v>
      </c>
      <c r="E28" s="25">
        <v>7.0000000000000009</v>
      </c>
      <c r="F28" s="25">
        <v>5.4</v>
      </c>
      <c r="G28" s="1">
        <v>0.4</v>
      </c>
      <c r="H28" s="25">
        <f t="shared" ref="H28:H45" si="3">AVERAGE(D28:G28)</f>
        <v>5.1999999999999993</v>
      </c>
    </row>
    <row r="29" spans="2:8" x14ac:dyDescent="0.25">
      <c r="B29" s="1" t="s">
        <v>4</v>
      </c>
      <c r="C29" s="1" t="s">
        <v>5</v>
      </c>
      <c r="D29" s="1">
        <v>0</v>
      </c>
      <c r="E29" s="25">
        <v>1.2</v>
      </c>
      <c r="F29" s="25">
        <v>0</v>
      </c>
      <c r="G29" s="1">
        <v>0.6</v>
      </c>
      <c r="H29" s="25">
        <f t="shared" si="3"/>
        <v>0.44999999999999996</v>
      </c>
    </row>
    <row r="30" spans="2:8" x14ac:dyDescent="0.25">
      <c r="B30" s="1" t="s">
        <v>6</v>
      </c>
      <c r="C30" s="1" t="s">
        <v>28</v>
      </c>
      <c r="D30" s="1">
        <v>14.400000000000002</v>
      </c>
      <c r="E30" s="25">
        <v>6</v>
      </c>
      <c r="F30" s="25">
        <v>10</v>
      </c>
      <c r="G30" s="1">
        <v>7.8</v>
      </c>
      <c r="H30" s="25">
        <f t="shared" si="3"/>
        <v>9.5500000000000007</v>
      </c>
    </row>
    <row r="31" spans="2:8" x14ac:dyDescent="0.25">
      <c r="B31" s="1" t="s">
        <v>7</v>
      </c>
      <c r="C31" s="1" t="s">
        <v>29</v>
      </c>
      <c r="D31" s="1">
        <v>6.2</v>
      </c>
      <c r="E31" s="25">
        <v>5.4</v>
      </c>
      <c r="F31" s="25">
        <v>3</v>
      </c>
      <c r="G31" s="1">
        <v>3.5999999999999996</v>
      </c>
      <c r="H31" s="25">
        <f t="shared" si="3"/>
        <v>4.5500000000000007</v>
      </c>
    </row>
    <row r="32" spans="2:8" x14ac:dyDescent="0.25">
      <c r="B32" s="1" t="s">
        <v>8</v>
      </c>
      <c r="C32" s="1" t="s">
        <v>9</v>
      </c>
      <c r="D32" s="1">
        <v>27</v>
      </c>
      <c r="E32" s="25">
        <v>28.999999999999996</v>
      </c>
      <c r="F32" s="25">
        <v>25.6</v>
      </c>
      <c r="G32" s="1">
        <v>35.6</v>
      </c>
      <c r="H32" s="25">
        <f t="shared" si="3"/>
        <v>29.299999999999997</v>
      </c>
    </row>
    <row r="33" spans="2:9" x14ac:dyDescent="0.25">
      <c r="B33" s="4" t="s">
        <v>10</v>
      </c>
      <c r="C33" s="4" t="s">
        <v>30</v>
      </c>
      <c r="D33" s="4">
        <f>SUM(D27:D32)</f>
        <v>59.000000000000007</v>
      </c>
      <c r="E33" s="4">
        <f t="shared" ref="E33:G33" si="4">SUM(E27:E32)</f>
        <v>57.599999999999994</v>
      </c>
      <c r="F33" s="4">
        <f t="shared" si="4"/>
        <v>51.6</v>
      </c>
      <c r="G33" s="4">
        <f t="shared" si="4"/>
        <v>55.4</v>
      </c>
      <c r="H33" s="28">
        <f>AVERAGE(D33:G33)</f>
        <v>55.9</v>
      </c>
    </row>
    <row r="34" spans="2:9" x14ac:dyDescent="0.25">
      <c r="B34" s="1" t="s">
        <v>11</v>
      </c>
      <c r="C34" s="1" t="s">
        <v>12</v>
      </c>
      <c r="D34" s="1">
        <v>21</v>
      </c>
      <c r="E34" s="25">
        <v>23.799999999999997</v>
      </c>
      <c r="F34" s="25">
        <v>28.599999999999998</v>
      </c>
      <c r="G34" s="1">
        <v>22.2</v>
      </c>
      <c r="H34" s="25">
        <f t="shared" si="3"/>
        <v>23.9</v>
      </c>
    </row>
    <row r="35" spans="2:9" x14ac:dyDescent="0.25">
      <c r="B35" s="1" t="s">
        <v>13</v>
      </c>
      <c r="C35" s="1" t="s">
        <v>31</v>
      </c>
      <c r="D35" s="1">
        <v>0.2</v>
      </c>
      <c r="E35" s="25">
        <v>0.2</v>
      </c>
      <c r="F35" s="25">
        <v>0.4</v>
      </c>
      <c r="G35" s="1">
        <v>0.6</v>
      </c>
      <c r="H35" s="25">
        <f t="shared" si="3"/>
        <v>0.35</v>
      </c>
    </row>
    <row r="36" spans="2:9" x14ac:dyDescent="0.25">
      <c r="B36" s="1" t="s">
        <v>15</v>
      </c>
      <c r="C36" s="1" t="s">
        <v>14</v>
      </c>
      <c r="D36" s="1">
        <v>0.8</v>
      </c>
      <c r="E36" s="25">
        <v>0.6</v>
      </c>
      <c r="F36" s="25">
        <v>0.6</v>
      </c>
      <c r="G36" s="1">
        <v>0.8</v>
      </c>
      <c r="H36" s="25">
        <f t="shared" si="3"/>
        <v>0.7</v>
      </c>
    </row>
    <row r="37" spans="2:9" x14ac:dyDescent="0.25">
      <c r="B37" s="1" t="s">
        <v>17</v>
      </c>
      <c r="C37" s="1" t="s">
        <v>16</v>
      </c>
      <c r="D37" s="1">
        <v>1.4000000000000001</v>
      </c>
      <c r="E37" s="25">
        <v>1.6</v>
      </c>
      <c r="F37" s="25">
        <v>3.5999999999999996</v>
      </c>
      <c r="G37" s="1">
        <v>1.2</v>
      </c>
      <c r="H37" s="25">
        <f t="shared" si="3"/>
        <v>1.95</v>
      </c>
    </row>
    <row r="38" spans="2:9" x14ac:dyDescent="0.25">
      <c r="B38" s="1" t="s">
        <v>19</v>
      </c>
      <c r="C38" s="1" t="s">
        <v>18</v>
      </c>
      <c r="D38" s="1">
        <v>1.8000000000000003</v>
      </c>
      <c r="E38" s="25">
        <v>4.2</v>
      </c>
      <c r="F38" s="25">
        <v>4</v>
      </c>
      <c r="G38" s="1">
        <v>4</v>
      </c>
      <c r="H38" s="25">
        <f t="shared" si="3"/>
        <v>3.5</v>
      </c>
    </row>
    <row r="39" spans="2:9" x14ac:dyDescent="0.25">
      <c r="B39" s="1" t="s">
        <v>20</v>
      </c>
      <c r="C39" s="1" t="s">
        <v>32</v>
      </c>
      <c r="D39" s="1">
        <v>3</v>
      </c>
      <c r="E39" s="25">
        <v>2</v>
      </c>
      <c r="F39" s="25">
        <v>3</v>
      </c>
      <c r="G39" s="1">
        <v>2.1999999999999997</v>
      </c>
      <c r="H39" s="25">
        <f t="shared" si="3"/>
        <v>2.5499999999999998</v>
      </c>
      <c r="I39" s="31"/>
    </row>
    <row r="40" spans="2:9" x14ac:dyDescent="0.25">
      <c r="B40" s="1" t="s">
        <v>21</v>
      </c>
      <c r="C40" s="1" t="s">
        <v>33</v>
      </c>
      <c r="D40" s="1">
        <v>6</v>
      </c>
      <c r="E40" s="25">
        <v>0</v>
      </c>
      <c r="F40" s="25">
        <v>3</v>
      </c>
      <c r="G40" s="1">
        <v>0.6</v>
      </c>
      <c r="H40" s="25">
        <f t="shared" si="3"/>
        <v>2.4</v>
      </c>
    </row>
    <row r="41" spans="2:9" x14ac:dyDescent="0.25">
      <c r="B41" s="1" t="s">
        <v>22</v>
      </c>
      <c r="C41" s="1" t="s">
        <v>34</v>
      </c>
      <c r="D41" s="1">
        <v>0.2</v>
      </c>
      <c r="E41" s="25">
        <v>0.2</v>
      </c>
      <c r="F41" s="25">
        <v>0.4</v>
      </c>
      <c r="G41" s="1">
        <v>0</v>
      </c>
      <c r="H41" s="25">
        <f t="shared" si="3"/>
        <v>0.2</v>
      </c>
    </row>
    <row r="42" spans="2:9" x14ac:dyDescent="0.25">
      <c r="B42" s="1" t="s">
        <v>23</v>
      </c>
      <c r="C42" s="1" t="s">
        <v>35</v>
      </c>
      <c r="D42" s="1">
        <v>0</v>
      </c>
      <c r="E42" s="25">
        <v>0</v>
      </c>
      <c r="F42" s="25">
        <v>0</v>
      </c>
      <c r="G42" s="1">
        <v>0</v>
      </c>
      <c r="H42" s="25">
        <f t="shared" si="3"/>
        <v>0</v>
      </c>
    </row>
    <row r="43" spans="2:9" x14ac:dyDescent="0.25">
      <c r="B43" s="1" t="s">
        <v>24</v>
      </c>
      <c r="C43" s="1" t="s">
        <v>36</v>
      </c>
      <c r="D43" s="1">
        <v>0</v>
      </c>
      <c r="E43" s="25">
        <v>0</v>
      </c>
      <c r="F43" s="25">
        <v>0</v>
      </c>
      <c r="G43" s="1">
        <v>0</v>
      </c>
      <c r="H43" s="25">
        <f t="shared" si="3"/>
        <v>0</v>
      </c>
    </row>
    <row r="44" spans="2:9" x14ac:dyDescent="0.25">
      <c r="B44" s="1" t="s">
        <v>37</v>
      </c>
      <c r="C44" s="1" t="s">
        <v>38</v>
      </c>
      <c r="D44" s="1">
        <v>6.6000000000000005</v>
      </c>
      <c r="E44" s="25">
        <v>9.8000000000000007</v>
      </c>
      <c r="F44" s="25">
        <v>4.8</v>
      </c>
      <c r="G44" s="1">
        <v>13</v>
      </c>
      <c r="H44" s="25">
        <f t="shared" si="3"/>
        <v>8.5500000000000007</v>
      </c>
    </row>
    <row r="45" spans="2:9" x14ac:dyDescent="0.25">
      <c r="B45" s="1" t="s">
        <v>39</v>
      </c>
      <c r="C45" s="1" t="s">
        <v>40</v>
      </c>
      <c r="D45" s="1">
        <f>SUM(D33:D44)</f>
        <v>100</v>
      </c>
      <c r="E45" s="25">
        <v>99.999999999999986</v>
      </c>
      <c r="F45" s="25">
        <v>100</v>
      </c>
      <c r="G45" s="1">
        <v>99.999999999999986</v>
      </c>
      <c r="H45" s="25">
        <f t="shared" si="3"/>
        <v>100</v>
      </c>
    </row>
    <row r="47" spans="2:9" x14ac:dyDescent="0.25">
      <c r="B47" s="6"/>
      <c r="C47" s="7" t="s">
        <v>57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</row>
    <row r="48" spans="2:9" x14ac:dyDescent="0.25">
      <c r="B48" s="2" t="s">
        <v>41</v>
      </c>
      <c r="C48" s="2" t="s">
        <v>26</v>
      </c>
      <c r="D48" s="113" t="s">
        <v>27</v>
      </c>
      <c r="E48" s="113"/>
      <c r="F48" s="113"/>
      <c r="G48" s="113"/>
      <c r="H48" s="113"/>
    </row>
    <row r="49" spans="2:8" x14ac:dyDescent="0.25">
      <c r="B49" s="1" t="s">
        <v>0</v>
      </c>
      <c r="C49" s="1" t="s">
        <v>1</v>
      </c>
      <c r="D49" s="25">
        <v>13.999999999999998</v>
      </c>
      <c r="E49" s="25">
        <v>23.333333333333336</v>
      </c>
      <c r="F49" s="25">
        <v>3.3333333333333335</v>
      </c>
      <c r="G49" s="25">
        <v>12.666666666666668</v>
      </c>
      <c r="H49" s="3">
        <f>AVERAGE(D49:G49)</f>
        <v>13.333333333333336</v>
      </c>
    </row>
    <row r="50" spans="2:8" x14ac:dyDescent="0.25">
      <c r="B50" s="1" t="s">
        <v>2</v>
      </c>
      <c r="C50" s="1" t="s">
        <v>3</v>
      </c>
      <c r="D50" s="25">
        <v>9.6666666666666643</v>
      </c>
      <c r="E50" s="25">
        <v>0.55555555555555558</v>
      </c>
      <c r="F50" s="25">
        <v>7.333333333333333</v>
      </c>
      <c r="G50" s="25">
        <v>2.666666666666667</v>
      </c>
      <c r="H50" s="3">
        <f t="shared" ref="H50:H67" si="5">AVERAGE(D50:G50)</f>
        <v>5.0555555555555554</v>
      </c>
    </row>
    <row r="51" spans="2:8" x14ac:dyDescent="0.25">
      <c r="B51" s="1" t="s">
        <v>4</v>
      </c>
      <c r="C51" s="1" t="s">
        <v>5</v>
      </c>
      <c r="D51" s="25">
        <v>0</v>
      </c>
      <c r="E51" s="25">
        <v>0</v>
      </c>
      <c r="F51" s="25">
        <v>0</v>
      </c>
      <c r="G51" s="25">
        <v>2.666666666666667</v>
      </c>
      <c r="H51" s="3">
        <f t="shared" si="5"/>
        <v>0.66666666666666674</v>
      </c>
    </row>
    <row r="52" spans="2:8" x14ac:dyDescent="0.25">
      <c r="B52" s="1" t="s">
        <v>6</v>
      </c>
      <c r="C52" s="1" t="s">
        <v>28</v>
      </c>
      <c r="D52" s="25">
        <v>8.3333333333333321</v>
      </c>
      <c r="E52" s="25">
        <v>3.8888888888888888</v>
      </c>
      <c r="F52" s="25">
        <v>5</v>
      </c>
      <c r="G52" s="25">
        <v>4.666666666666667</v>
      </c>
      <c r="H52" s="3">
        <f t="shared" si="5"/>
        <v>5.4722222222222223</v>
      </c>
    </row>
    <row r="53" spans="2:8" x14ac:dyDescent="0.25">
      <c r="B53" s="1" t="s">
        <v>7</v>
      </c>
      <c r="C53" s="1" t="s">
        <v>29</v>
      </c>
      <c r="D53" s="25">
        <v>1.6666666666666663</v>
      </c>
      <c r="E53" s="25">
        <v>0.55555555555555558</v>
      </c>
      <c r="F53" s="25">
        <v>4</v>
      </c>
      <c r="G53" s="25">
        <v>2.3333333333333335</v>
      </c>
      <c r="H53" s="3">
        <f t="shared" si="5"/>
        <v>2.1388888888888888</v>
      </c>
    </row>
    <row r="54" spans="2:8" x14ac:dyDescent="0.25">
      <c r="B54" s="1" t="s">
        <v>8</v>
      </c>
      <c r="C54" s="1" t="s">
        <v>9</v>
      </c>
      <c r="D54" s="25">
        <v>23.666666666666668</v>
      </c>
      <c r="E54" s="25">
        <v>16.388888888888889</v>
      </c>
      <c r="F54" s="25">
        <v>37.333333333333336</v>
      </c>
      <c r="G54" s="25">
        <v>27.666666666666668</v>
      </c>
      <c r="H54" s="3">
        <f t="shared" si="5"/>
        <v>26.263888888888889</v>
      </c>
    </row>
    <row r="55" spans="2:8" x14ac:dyDescent="0.25">
      <c r="B55" s="4" t="s">
        <v>10</v>
      </c>
      <c r="C55" s="4" t="s">
        <v>30</v>
      </c>
      <c r="D55" s="28">
        <f>SUM(D49:D54)</f>
        <v>57.333333333333329</v>
      </c>
      <c r="E55" s="28">
        <v>44.722222222222229</v>
      </c>
      <c r="F55" s="28">
        <v>57</v>
      </c>
      <c r="G55" s="28">
        <v>52.666666666666671</v>
      </c>
      <c r="H55" s="5">
        <f>AVERAGE(D55:G55)</f>
        <v>52.930555555555557</v>
      </c>
    </row>
    <row r="56" spans="2:8" x14ac:dyDescent="0.25">
      <c r="B56" s="1" t="s">
        <v>11</v>
      </c>
      <c r="C56" s="1" t="s">
        <v>12</v>
      </c>
      <c r="D56" s="25">
        <v>21.999999999999996</v>
      </c>
      <c r="E56" s="25">
        <v>34.444444444444443</v>
      </c>
      <c r="F56" s="25">
        <v>21.333333333333336</v>
      </c>
      <c r="G56" s="25">
        <v>25.333333333333336</v>
      </c>
      <c r="H56" s="3">
        <f t="shared" si="5"/>
        <v>25.777777777777779</v>
      </c>
    </row>
    <row r="57" spans="2:8" x14ac:dyDescent="0.25">
      <c r="B57" s="1" t="s">
        <v>13</v>
      </c>
      <c r="C57" s="1" t="s">
        <v>31</v>
      </c>
      <c r="D57" s="25">
        <v>0.99999999999999989</v>
      </c>
      <c r="E57" s="25">
        <v>0.27777777777777779</v>
      </c>
      <c r="F57" s="25">
        <v>0.33333333333333337</v>
      </c>
      <c r="G57" s="25">
        <v>0.66666666666666674</v>
      </c>
      <c r="H57" s="3">
        <f t="shared" si="5"/>
        <v>0.56944444444444442</v>
      </c>
    </row>
    <row r="58" spans="2:8" x14ac:dyDescent="0.25">
      <c r="B58" s="1" t="s">
        <v>15</v>
      </c>
      <c r="C58" s="1" t="s">
        <v>14</v>
      </c>
      <c r="D58" s="25">
        <v>0.99999999999999989</v>
      </c>
      <c r="E58" s="25">
        <v>3.6111111111111107</v>
      </c>
      <c r="F58" s="25">
        <v>1</v>
      </c>
      <c r="G58" s="25">
        <v>0.66666666666666674</v>
      </c>
      <c r="H58" s="3">
        <f t="shared" si="5"/>
        <v>1.5694444444444444</v>
      </c>
    </row>
    <row r="59" spans="2:8" x14ac:dyDescent="0.25">
      <c r="B59" s="1" t="s">
        <v>17</v>
      </c>
      <c r="C59" s="1" t="s">
        <v>16</v>
      </c>
      <c r="D59" s="25">
        <v>1.9999999999999998</v>
      </c>
      <c r="E59" s="25">
        <v>1.1111111111111112</v>
      </c>
      <c r="F59" s="25">
        <v>1</v>
      </c>
      <c r="G59" s="25">
        <v>1.6666666666666667</v>
      </c>
      <c r="H59" s="3">
        <f t="shared" si="5"/>
        <v>1.4444444444444444</v>
      </c>
    </row>
    <row r="60" spans="2:8" x14ac:dyDescent="0.25">
      <c r="B60" s="1" t="s">
        <v>19</v>
      </c>
      <c r="C60" s="1" t="s">
        <v>18</v>
      </c>
      <c r="D60" s="25">
        <v>2.6666666666666665</v>
      </c>
      <c r="E60" s="25">
        <v>3.8888888888888888</v>
      </c>
      <c r="F60" s="25">
        <v>3.3333333333333335</v>
      </c>
      <c r="G60" s="25">
        <v>3.3333333333333335</v>
      </c>
      <c r="H60" s="3">
        <f t="shared" si="5"/>
        <v>3.3055555555555558</v>
      </c>
    </row>
    <row r="61" spans="2:8" x14ac:dyDescent="0.25">
      <c r="B61" s="1" t="s">
        <v>20</v>
      </c>
      <c r="C61" s="1" t="s">
        <v>32</v>
      </c>
      <c r="D61" s="25">
        <v>3.9999999999999996</v>
      </c>
      <c r="E61" s="25">
        <v>5</v>
      </c>
      <c r="F61" s="25">
        <v>3.3333333333333335</v>
      </c>
      <c r="G61" s="25">
        <v>3</v>
      </c>
      <c r="H61" s="3">
        <f t="shared" si="5"/>
        <v>3.8333333333333335</v>
      </c>
    </row>
    <row r="62" spans="2:8" x14ac:dyDescent="0.25">
      <c r="B62" s="1" t="s">
        <v>21</v>
      </c>
      <c r="C62" s="1" t="s">
        <v>33</v>
      </c>
      <c r="D62" s="25">
        <v>3.3333333333333326</v>
      </c>
      <c r="E62" s="25">
        <v>0</v>
      </c>
      <c r="F62" s="25">
        <v>6</v>
      </c>
      <c r="G62" s="25">
        <v>2.666666666666667</v>
      </c>
      <c r="H62" s="3">
        <f t="shared" si="5"/>
        <v>3</v>
      </c>
    </row>
    <row r="63" spans="2:8" x14ac:dyDescent="0.25">
      <c r="B63" s="1" t="s">
        <v>22</v>
      </c>
      <c r="C63" s="1" t="s">
        <v>34</v>
      </c>
      <c r="D63" s="25">
        <v>0</v>
      </c>
      <c r="E63" s="25">
        <v>0.27777777777777779</v>
      </c>
      <c r="F63" s="25">
        <v>0</v>
      </c>
      <c r="G63" s="25">
        <v>0</v>
      </c>
      <c r="H63" s="3">
        <f t="shared" si="5"/>
        <v>6.9444444444444448E-2</v>
      </c>
    </row>
    <row r="64" spans="2:8" x14ac:dyDescent="0.25">
      <c r="B64" s="1" t="s">
        <v>23</v>
      </c>
      <c r="C64" s="1" t="s">
        <v>35</v>
      </c>
      <c r="D64" s="25">
        <v>0</v>
      </c>
      <c r="E64" s="25">
        <v>0</v>
      </c>
      <c r="F64" s="25">
        <v>0</v>
      </c>
      <c r="G64" s="25">
        <v>0</v>
      </c>
      <c r="H64" s="3">
        <f t="shared" si="5"/>
        <v>0</v>
      </c>
    </row>
    <row r="65" spans="2:8" x14ac:dyDescent="0.25">
      <c r="B65" s="1" t="s">
        <v>24</v>
      </c>
      <c r="C65" s="1" t="s">
        <v>36</v>
      </c>
      <c r="D65" s="25">
        <v>0</v>
      </c>
      <c r="E65" s="25">
        <v>0</v>
      </c>
      <c r="F65" s="25">
        <v>0</v>
      </c>
      <c r="G65" s="25">
        <v>0</v>
      </c>
      <c r="H65" s="3">
        <f t="shared" si="5"/>
        <v>0</v>
      </c>
    </row>
    <row r="66" spans="2:8" x14ac:dyDescent="0.25">
      <c r="B66" s="1" t="s">
        <v>37</v>
      </c>
      <c r="C66" s="1" t="s">
        <v>38</v>
      </c>
      <c r="D66" s="25">
        <v>6.6666666666666652</v>
      </c>
      <c r="E66" s="25">
        <v>6.666666666666667</v>
      </c>
      <c r="F66" s="25">
        <v>6.666666666666667</v>
      </c>
      <c r="G66" s="25">
        <v>10</v>
      </c>
      <c r="H66" s="3">
        <f t="shared" si="5"/>
        <v>7.5</v>
      </c>
    </row>
    <row r="67" spans="2:8" x14ac:dyDescent="0.25">
      <c r="B67" s="1" t="s">
        <v>39</v>
      </c>
      <c r="C67" s="1" t="s">
        <v>40</v>
      </c>
      <c r="D67" s="25">
        <v>100</v>
      </c>
      <c r="E67" s="25">
        <v>100</v>
      </c>
      <c r="F67" s="25">
        <v>100</v>
      </c>
      <c r="G67" s="25">
        <v>100</v>
      </c>
      <c r="H67" s="3">
        <f t="shared" si="5"/>
        <v>100</v>
      </c>
    </row>
    <row r="69" spans="2:8" x14ac:dyDescent="0.25">
      <c r="B69" s="6"/>
      <c r="C69" s="7" t="s">
        <v>58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</row>
    <row r="70" spans="2:8" x14ac:dyDescent="0.25">
      <c r="B70" s="2" t="s">
        <v>41</v>
      </c>
      <c r="C70" s="2" t="s">
        <v>26</v>
      </c>
      <c r="D70" s="113" t="s">
        <v>27</v>
      </c>
      <c r="E70" s="113"/>
      <c r="F70" s="113"/>
      <c r="G70" s="113"/>
      <c r="H70" s="113"/>
    </row>
    <row r="71" spans="2:8" ht="15.75" x14ac:dyDescent="0.25">
      <c r="B71" s="1" t="s">
        <v>0</v>
      </c>
      <c r="C71" s="1" t="s">
        <v>1</v>
      </c>
      <c r="D71" s="25">
        <v>6.666666666666667</v>
      </c>
      <c r="E71" s="24">
        <v>7.2222222222222214</v>
      </c>
      <c r="F71" s="25">
        <v>4.3333333333333339</v>
      </c>
      <c r="G71" s="25">
        <v>5.666666666666667</v>
      </c>
      <c r="H71" s="25">
        <f>AVERAGE(D71:G71)</f>
        <v>5.9722222222222223</v>
      </c>
    </row>
    <row r="72" spans="2:8" ht="15.75" x14ac:dyDescent="0.25">
      <c r="B72" s="1" t="s">
        <v>2</v>
      </c>
      <c r="C72" s="1" t="s">
        <v>3</v>
      </c>
      <c r="D72" s="25">
        <v>9</v>
      </c>
      <c r="E72" s="24">
        <v>2.2222222222222223</v>
      </c>
      <c r="F72" s="25">
        <v>7.0000000000000009</v>
      </c>
      <c r="G72" s="25">
        <v>1.3333333333333335</v>
      </c>
      <c r="H72" s="25">
        <f t="shared" ref="H72:H88" si="6">AVERAGE(D72:G72)</f>
        <v>4.8888888888888884</v>
      </c>
    </row>
    <row r="73" spans="2:8" ht="15.75" x14ac:dyDescent="0.25">
      <c r="B73" s="1" t="s">
        <v>4</v>
      </c>
      <c r="C73" s="1" t="s">
        <v>5</v>
      </c>
      <c r="D73" s="25">
        <v>2.666666666666667</v>
      </c>
      <c r="E73" s="24">
        <v>0.83333333333333337</v>
      </c>
      <c r="F73" s="25">
        <v>0</v>
      </c>
      <c r="G73" s="25">
        <v>1.3333333333333335</v>
      </c>
      <c r="H73" s="25">
        <f t="shared" si="6"/>
        <v>1.2083333333333335</v>
      </c>
    </row>
    <row r="74" spans="2:8" ht="15.75" x14ac:dyDescent="0.25">
      <c r="B74" s="1" t="s">
        <v>6</v>
      </c>
      <c r="C74" s="1" t="s">
        <v>28</v>
      </c>
      <c r="D74" s="25">
        <v>3.6666666666666665</v>
      </c>
      <c r="E74" s="24">
        <v>7.2222222222222214</v>
      </c>
      <c r="F74" s="25">
        <v>4</v>
      </c>
      <c r="G74" s="25">
        <v>9.6666666666666679</v>
      </c>
      <c r="H74" s="25">
        <f t="shared" si="6"/>
        <v>6.1388888888888893</v>
      </c>
    </row>
    <row r="75" spans="2:8" ht="15.75" x14ac:dyDescent="0.25">
      <c r="B75" s="1" t="s">
        <v>7</v>
      </c>
      <c r="C75" s="1" t="s">
        <v>29</v>
      </c>
      <c r="D75" s="25">
        <v>3.6666666666666665</v>
      </c>
      <c r="E75" s="24">
        <v>0.83333333333333337</v>
      </c>
      <c r="F75" s="25">
        <v>3</v>
      </c>
      <c r="G75" s="25">
        <v>7.0000000000000009</v>
      </c>
      <c r="H75" s="25">
        <f t="shared" si="6"/>
        <v>3.625</v>
      </c>
    </row>
    <row r="76" spans="2:8" ht="15.75" x14ac:dyDescent="0.25">
      <c r="B76" s="1" t="s">
        <v>8</v>
      </c>
      <c r="C76" s="1" t="s">
        <v>9</v>
      </c>
      <c r="D76" s="25">
        <v>29.666666666666668</v>
      </c>
      <c r="E76" s="24">
        <v>35.277777777777779</v>
      </c>
      <c r="F76" s="25">
        <v>34</v>
      </c>
      <c r="G76" s="25">
        <v>27.666666666666668</v>
      </c>
      <c r="H76" s="25">
        <f t="shared" si="6"/>
        <v>31.652777777777779</v>
      </c>
    </row>
    <row r="77" spans="2:8" ht="15.75" x14ac:dyDescent="0.25">
      <c r="B77" s="4" t="s">
        <v>10</v>
      </c>
      <c r="C77" s="4" t="s">
        <v>30</v>
      </c>
      <c r="D77" s="28">
        <v>55.333333333333343</v>
      </c>
      <c r="E77" s="52">
        <v>53.611111111111114</v>
      </c>
      <c r="F77" s="28">
        <v>52.333333333333336</v>
      </c>
      <c r="G77" s="28">
        <v>52.666666666666671</v>
      </c>
      <c r="H77" s="28">
        <f>AVERAGE(D77:G77)</f>
        <v>53.486111111111114</v>
      </c>
    </row>
    <row r="78" spans="2:8" ht="15.75" x14ac:dyDescent="0.25">
      <c r="B78" s="1" t="s">
        <v>11</v>
      </c>
      <c r="C78" s="1" t="s">
        <v>12</v>
      </c>
      <c r="D78" s="25">
        <v>18.333333333333336</v>
      </c>
      <c r="E78" s="24">
        <v>22.777777777777779</v>
      </c>
      <c r="F78" s="25">
        <v>20.333333333333332</v>
      </c>
      <c r="G78" s="25">
        <v>22.666666666666668</v>
      </c>
      <c r="H78" s="25">
        <f t="shared" si="6"/>
        <v>21.027777777777779</v>
      </c>
    </row>
    <row r="79" spans="2:8" ht="15.75" x14ac:dyDescent="0.25">
      <c r="B79" s="1" t="s">
        <v>13</v>
      </c>
      <c r="C79" s="1" t="s">
        <v>31</v>
      </c>
      <c r="D79" s="25">
        <v>0.66666666666666674</v>
      </c>
      <c r="E79" s="24">
        <v>0.55555555555555558</v>
      </c>
      <c r="F79" s="25">
        <v>0.33333333333333337</v>
      </c>
      <c r="G79" s="25">
        <v>0.66666666666666674</v>
      </c>
      <c r="H79" s="25">
        <f t="shared" si="6"/>
        <v>0.55555555555555558</v>
      </c>
    </row>
    <row r="80" spans="2:8" ht="15.75" x14ac:dyDescent="0.25">
      <c r="B80" s="1" t="s">
        <v>15</v>
      </c>
      <c r="C80" s="1" t="s">
        <v>14</v>
      </c>
      <c r="D80" s="25">
        <v>0.66666666666666674</v>
      </c>
      <c r="E80" s="24">
        <v>0.55555555555555558</v>
      </c>
      <c r="F80" s="25">
        <v>0.33333333333333337</v>
      </c>
      <c r="G80" s="25">
        <v>0.66666666666666674</v>
      </c>
      <c r="H80" s="25">
        <f t="shared" si="6"/>
        <v>0.55555555555555558</v>
      </c>
    </row>
    <row r="81" spans="2:8" ht="15.75" x14ac:dyDescent="0.25">
      <c r="B81" s="1" t="s">
        <v>17</v>
      </c>
      <c r="C81" s="1" t="s">
        <v>16</v>
      </c>
      <c r="D81" s="25">
        <v>2.666666666666667</v>
      </c>
      <c r="E81" s="24">
        <v>1.6666666666666667</v>
      </c>
      <c r="F81" s="25">
        <v>2.3333333333333335</v>
      </c>
      <c r="G81" s="25">
        <v>1.6666666666666667</v>
      </c>
      <c r="H81" s="25">
        <f t="shared" si="6"/>
        <v>2.0833333333333335</v>
      </c>
    </row>
    <row r="82" spans="2:8" ht="15.75" x14ac:dyDescent="0.25">
      <c r="B82" s="1" t="s">
        <v>19</v>
      </c>
      <c r="C82" s="1" t="s">
        <v>18</v>
      </c>
      <c r="D82" s="25">
        <v>5</v>
      </c>
      <c r="E82" s="24">
        <v>3.6111111111111107</v>
      </c>
      <c r="F82" s="25">
        <v>10</v>
      </c>
      <c r="G82" s="25">
        <v>4.3333333333333339</v>
      </c>
      <c r="H82" s="25">
        <f t="shared" si="6"/>
        <v>5.7361111111111107</v>
      </c>
    </row>
    <row r="83" spans="2:8" ht="15.75" x14ac:dyDescent="0.25">
      <c r="B83" s="1" t="s">
        <v>20</v>
      </c>
      <c r="C83" s="1" t="s">
        <v>32</v>
      </c>
      <c r="D83" s="25">
        <v>5.3333333333333339</v>
      </c>
      <c r="E83" s="24">
        <v>5.8333333333333339</v>
      </c>
      <c r="F83" s="25">
        <v>1.3333333333333335</v>
      </c>
      <c r="G83" s="25">
        <v>2.3333333333333335</v>
      </c>
      <c r="H83" s="25">
        <f t="shared" si="6"/>
        <v>3.7083333333333339</v>
      </c>
    </row>
    <row r="84" spans="2:8" ht="15.75" x14ac:dyDescent="0.25">
      <c r="B84" s="1" t="s">
        <v>21</v>
      </c>
      <c r="C84" s="1" t="s">
        <v>33</v>
      </c>
      <c r="D84" s="25">
        <v>4.3333333333333339</v>
      </c>
      <c r="E84" s="24">
        <v>3.3333333333333335</v>
      </c>
      <c r="F84" s="25">
        <v>6</v>
      </c>
      <c r="G84" s="25">
        <v>6</v>
      </c>
      <c r="H84" s="25">
        <f t="shared" si="6"/>
        <v>4.916666666666667</v>
      </c>
    </row>
    <row r="85" spans="2:8" ht="15.75" x14ac:dyDescent="0.25">
      <c r="B85" s="1" t="s">
        <v>22</v>
      </c>
      <c r="C85" s="1" t="s">
        <v>34</v>
      </c>
      <c r="D85" s="25">
        <v>1.3333333333333335</v>
      </c>
      <c r="E85" s="24">
        <v>0.83333333333333337</v>
      </c>
      <c r="F85" s="25">
        <v>0.33333333333333337</v>
      </c>
      <c r="G85" s="25">
        <v>0</v>
      </c>
      <c r="H85" s="25">
        <f t="shared" si="6"/>
        <v>0.62500000000000011</v>
      </c>
    </row>
    <row r="86" spans="2:8" ht="15.75" x14ac:dyDescent="0.25">
      <c r="B86" s="1" t="s">
        <v>23</v>
      </c>
      <c r="C86" s="1" t="s">
        <v>35</v>
      </c>
      <c r="D86" s="25">
        <v>0</v>
      </c>
      <c r="E86" s="24">
        <v>0</v>
      </c>
      <c r="F86" s="25">
        <v>0</v>
      </c>
      <c r="G86" s="25">
        <v>0</v>
      </c>
      <c r="H86" s="25">
        <f t="shared" si="6"/>
        <v>0</v>
      </c>
    </row>
    <row r="87" spans="2:8" ht="15.75" x14ac:dyDescent="0.25">
      <c r="B87" s="1" t="s">
        <v>24</v>
      </c>
      <c r="C87" s="1" t="s">
        <v>36</v>
      </c>
      <c r="D87" s="25">
        <v>0</v>
      </c>
      <c r="E87" s="24">
        <v>0</v>
      </c>
      <c r="F87" s="25">
        <v>0</v>
      </c>
      <c r="G87" s="25">
        <v>0</v>
      </c>
      <c r="H87" s="25">
        <f t="shared" si="6"/>
        <v>0</v>
      </c>
    </row>
    <row r="88" spans="2:8" ht="15.75" x14ac:dyDescent="0.25">
      <c r="B88" s="1" t="s">
        <v>37</v>
      </c>
      <c r="C88" s="1" t="s">
        <v>38</v>
      </c>
      <c r="D88" s="25">
        <v>6.3333333333333339</v>
      </c>
      <c r="E88" s="24">
        <v>7.2222222222222214</v>
      </c>
      <c r="F88" s="25">
        <v>6.666666666666667</v>
      </c>
      <c r="G88" s="25">
        <v>9</v>
      </c>
      <c r="H88" s="25">
        <f t="shared" si="6"/>
        <v>7.3055555555555554</v>
      </c>
    </row>
    <row r="89" spans="2:8" x14ac:dyDescent="0.25">
      <c r="B89" s="1" t="s">
        <v>39</v>
      </c>
      <c r="C89" s="1" t="s">
        <v>40</v>
      </c>
      <c r="D89" s="25">
        <f>SUM(D77:D88)</f>
        <v>100.00000000000001</v>
      </c>
      <c r="E89" s="25">
        <f>SUM(E77:E88)</f>
        <v>100</v>
      </c>
      <c r="F89" s="25">
        <v>100</v>
      </c>
      <c r="G89" s="25">
        <v>100.00000000000001</v>
      </c>
      <c r="H89" s="25">
        <f>AVERAGE(D89:G89)</f>
        <v>100</v>
      </c>
    </row>
    <row r="91" spans="2:8" x14ac:dyDescent="0.25">
      <c r="B91" s="6"/>
      <c r="C91" s="7" t="s">
        <v>59</v>
      </c>
      <c r="D91" s="7" t="s">
        <v>46</v>
      </c>
      <c r="E91" s="7" t="s">
        <v>47</v>
      </c>
      <c r="F91" s="7" t="s">
        <v>42</v>
      </c>
      <c r="G91" s="7" t="s">
        <v>49</v>
      </c>
      <c r="H91" s="7" t="s">
        <v>50</v>
      </c>
    </row>
    <row r="92" spans="2:8" x14ac:dyDescent="0.25">
      <c r="B92" s="2" t="s">
        <v>41</v>
      </c>
      <c r="C92" s="2" t="s">
        <v>26</v>
      </c>
      <c r="D92" s="113" t="s">
        <v>27</v>
      </c>
      <c r="E92" s="113"/>
      <c r="F92" s="113"/>
      <c r="G92" s="113"/>
      <c r="H92" s="113"/>
    </row>
    <row r="93" spans="2:8" x14ac:dyDescent="0.25">
      <c r="B93" s="1" t="s">
        <v>0</v>
      </c>
      <c r="C93" s="1" t="s">
        <v>1</v>
      </c>
      <c r="D93" s="25">
        <v>2</v>
      </c>
      <c r="E93" s="25">
        <v>1.6375000000000002</v>
      </c>
      <c r="F93" s="3">
        <v>1.6811</v>
      </c>
      <c r="G93" s="1">
        <v>1.72</v>
      </c>
      <c r="H93" s="3">
        <f>AVERAGE(D93:G93)</f>
        <v>1.7596499999999999</v>
      </c>
    </row>
    <row r="94" spans="2:8" x14ac:dyDescent="0.25">
      <c r="B94" s="1" t="s">
        <v>2</v>
      </c>
      <c r="C94" s="1" t="s">
        <v>3</v>
      </c>
      <c r="D94" s="25">
        <v>0.67</v>
      </c>
      <c r="E94" s="25">
        <v>0</v>
      </c>
      <c r="F94" s="3">
        <v>0</v>
      </c>
      <c r="G94" s="1">
        <v>0</v>
      </c>
      <c r="H94" s="3">
        <f t="shared" ref="H94:H111" si="7">AVERAGE(D94:G94)</f>
        <v>0.16750000000000001</v>
      </c>
    </row>
    <row r="95" spans="2:8" x14ac:dyDescent="0.25">
      <c r="B95" s="1" t="s">
        <v>4</v>
      </c>
      <c r="C95" s="1" t="s">
        <v>5</v>
      </c>
      <c r="D95" s="25">
        <v>1.33</v>
      </c>
      <c r="E95" s="25">
        <v>0</v>
      </c>
      <c r="F95" s="3">
        <v>0.2611</v>
      </c>
      <c r="G95" s="1">
        <v>0.30499999999999999</v>
      </c>
      <c r="H95" s="3">
        <f t="shared" si="7"/>
        <v>0.47402499999999997</v>
      </c>
    </row>
    <row r="96" spans="2:8" x14ac:dyDescent="0.25">
      <c r="B96" s="1" t="s">
        <v>6</v>
      </c>
      <c r="C96" s="1" t="s">
        <v>28</v>
      </c>
      <c r="D96" s="25">
        <v>1</v>
      </c>
      <c r="E96" s="25">
        <v>0</v>
      </c>
      <c r="F96" s="3">
        <v>0</v>
      </c>
      <c r="G96" s="1">
        <v>3.4169999999999998</v>
      </c>
      <c r="H96" s="3">
        <f t="shared" si="7"/>
        <v>1.10425</v>
      </c>
    </row>
    <row r="97" spans="2:8" x14ac:dyDescent="0.25">
      <c r="B97" s="1" t="s">
        <v>7</v>
      </c>
      <c r="C97" s="1" t="s">
        <v>29</v>
      </c>
      <c r="D97" s="25">
        <v>3.33</v>
      </c>
      <c r="E97" s="25">
        <v>0</v>
      </c>
      <c r="F97" s="3">
        <v>0</v>
      </c>
      <c r="G97" s="1">
        <v>1.83</v>
      </c>
      <c r="H97" s="3">
        <f t="shared" si="7"/>
        <v>1.29</v>
      </c>
    </row>
    <row r="98" spans="2:8" x14ac:dyDescent="0.25">
      <c r="B98" s="1" t="s">
        <v>8</v>
      </c>
      <c r="C98" s="1" t="s">
        <v>9</v>
      </c>
      <c r="D98" s="25">
        <v>40</v>
      </c>
      <c r="E98" s="25">
        <v>53.441666666666663</v>
      </c>
      <c r="F98" s="3">
        <v>53.604705882352945</v>
      </c>
      <c r="G98" s="1">
        <v>48.05557983046404</v>
      </c>
      <c r="H98" s="3">
        <f t="shared" si="7"/>
        <v>48.775488094870916</v>
      </c>
    </row>
    <row r="99" spans="2:8" x14ac:dyDescent="0.25">
      <c r="B99" s="4" t="s">
        <v>10</v>
      </c>
      <c r="C99" s="4" t="s">
        <v>30</v>
      </c>
      <c r="D99" s="28">
        <v>48.33</v>
      </c>
      <c r="E99" s="28">
        <v>55.079166666666666</v>
      </c>
      <c r="F99" s="5">
        <f>SUM(F93:F98)</f>
        <v>55.546905882352945</v>
      </c>
      <c r="G99" s="4">
        <f>SUM(G93:G98)</f>
        <v>55.327579830464039</v>
      </c>
      <c r="H99" s="5">
        <f t="shared" si="7"/>
        <v>53.57091309487091</v>
      </c>
    </row>
    <row r="100" spans="2:8" x14ac:dyDescent="0.25">
      <c r="B100" s="1" t="s">
        <v>11</v>
      </c>
      <c r="C100" s="1" t="s">
        <v>12</v>
      </c>
      <c r="D100" s="25">
        <v>5.33</v>
      </c>
      <c r="E100" s="25">
        <v>1.5472222222222223</v>
      </c>
      <c r="F100" s="3">
        <v>1.3047058823529412</v>
      </c>
      <c r="G100" s="1">
        <v>10.988</v>
      </c>
      <c r="H100" s="3">
        <f t="shared" si="7"/>
        <v>4.7924820261437908</v>
      </c>
    </row>
    <row r="101" spans="2:8" x14ac:dyDescent="0.25">
      <c r="B101" s="1" t="s">
        <v>13</v>
      </c>
      <c r="C101" s="1" t="s">
        <v>31</v>
      </c>
      <c r="D101" s="25">
        <v>1.67</v>
      </c>
      <c r="E101" s="25">
        <f>0.205555555555556+0.52</f>
        <v>0.72555555555555595</v>
      </c>
      <c r="F101" s="3">
        <v>0.33058823529411768</v>
      </c>
      <c r="G101" s="1">
        <v>0.36870000000000003</v>
      </c>
      <c r="H101" s="3">
        <f t="shared" si="7"/>
        <v>0.77371094771241844</v>
      </c>
    </row>
    <row r="102" spans="2:8" x14ac:dyDescent="0.25">
      <c r="B102" s="1" t="s">
        <v>15</v>
      </c>
      <c r="C102" s="1" t="s">
        <v>14</v>
      </c>
      <c r="D102" s="25">
        <v>1</v>
      </c>
      <c r="E102" s="25">
        <v>0.1138888888888889</v>
      </c>
      <c r="F102" s="3">
        <v>0.64117647058823524</v>
      </c>
      <c r="G102" s="1">
        <v>0.41947041859652184</v>
      </c>
      <c r="H102" s="3">
        <f t="shared" si="7"/>
        <v>0.54363394451841152</v>
      </c>
    </row>
    <row r="103" spans="2:8" x14ac:dyDescent="0.25">
      <c r="B103" s="1" t="s">
        <v>17</v>
      </c>
      <c r="C103" s="1" t="s">
        <v>16</v>
      </c>
      <c r="D103" s="25">
        <v>2</v>
      </c>
      <c r="E103" s="25">
        <v>0.73750000000000004</v>
      </c>
      <c r="F103" s="3">
        <v>1.5094117647058822</v>
      </c>
      <c r="G103" s="1">
        <v>1.3632</v>
      </c>
      <c r="H103" s="3">
        <f t="shared" si="7"/>
        <v>1.4025279411764704</v>
      </c>
    </row>
    <row r="104" spans="2:8" x14ac:dyDescent="0.25">
      <c r="B104" s="1" t="s">
        <v>19</v>
      </c>
      <c r="C104" s="1" t="s">
        <v>18</v>
      </c>
      <c r="D104" s="25">
        <v>4.67</v>
      </c>
      <c r="E104" s="25">
        <v>2.520833333333333</v>
      </c>
      <c r="F104" s="3">
        <v>3.8670588235294114</v>
      </c>
      <c r="G104" s="1">
        <v>3.9089999999999998</v>
      </c>
      <c r="H104" s="3">
        <f t="shared" si="7"/>
        <v>3.7417230392156862</v>
      </c>
    </row>
    <row r="105" spans="2:8" x14ac:dyDescent="0.25">
      <c r="B105" s="1" t="s">
        <v>20</v>
      </c>
      <c r="C105" s="1" t="s">
        <v>32</v>
      </c>
      <c r="D105" s="25">
        <v>5</v>
      </c>
      <c r="E105" s="25">
        <v>0</v>
      </c>
      <c r="F105" s="3">
        <v>0</v>
      </c>
      <c r="G105" s="1">
        <v>0</v>
      </c>
      <c r="H105" s="3">
        <f t="shared" si="7"/>
        <v>1.25</v>
      </c>
    </row>
    <row r="106" spans="2:8" x14ac:dyDescent="0.25">
      <c r="B106" s="1" t="s">
        <v>21</v>
      </c>
      <c r="C106" s="1" t="s">
        <v>33</v>
      </c>
      <c r="D106" s="47">
        <v>18</v>
      </c>
      <c r="E106" s="25">
        <v>35.763888888888893</v>
      </c>
      <c r="F106" s="3">
        <v>0</v>
      </c>
      <c r="G106" s="1">
        <f>25.86+0.03</f>
        <v>25.89</v>
      </c>
      <c r="H106" s="3">
        <f t="shared" si="7"/>
        <v>19.913472222222225</v>
      </c>
    </row>
    <row r="107" spans="2:8" x14ac:dyDescent="0.25">
      <c r="B107" s="1" t="s">
        <v>22</v>
      </c>
      <c r="C107" s="1" t="s">
        <v>34</v>
      </c>
      <c r="D107" s="47">
        <v>1</v>
      </c>
      <c r="E107" s="25">
        <v>0</v>
      </c>
      <c r="F107" s="3">
        <v>0.32941176470588235</v>
      </c>
      <c r="G107" s="1">
        <f>0.0769+0.157</f>
        <v>0.2339</v>
      </c>
      <c r="H107" s="3">
        <f t="shared" si="7"/>
        <v>0.39082794117647057</v>
      </c>
    </row>
    <row r="108" spans="2:8" x14ac:dyDescent="0.25">
      <c r="B108" s="1" t="s">
        <v>23</v>
      </c>
      <c r="C108" s="1" t="s">
        <v>35</v>
      </c>
      <c r="D108" s="25">
        <v>0</v>
      </c>
      <c r="E108" s="25">
        <v>0</v>
      </c>
      <c r="F108" s="3">
        <v>0</v>
      </c>
      <c r="G108" s="1">
        <v>0</v>
      </c>
      <c r="H108" s="3">
        <f t="shared" si="7"/>
        <v>0</v>
      </c>
    </row>
    <row r="109" spans="2:8" x14ac:dyDescent="0.25">
      <c r="B109" s="1" t="s">
        <v>24</v>
      </c>
      <c r="C109" s="1" t="s">
        <v>36</v>
      </c>
      <c r="D109" s="25">
        <v>0</v>
      </c>
      <c r="E109" s="25">
        <v>0</v>
      </c>
      <c r="F109" s="3">
        <v>36.470588235294116</v>
      </c>
      <c r="G109" s="1">
        <v>0</v>
      </c>
      <c r="H109" s="3">
        <f t="shared" si="7"/>
        <v>9.117647058823529</v>
      </c>
    </row>
    <row r="110" spans="2:8" x14ac:dyDescent="0.25">
      <c r="B110" s="1" t="s">
        <v>37</v>
      </c>
      <c r="C110" s="1" t="s">
        <v>38</v>
      </c>
      <c r="D110" s="25">
        <v>13</v>
      </c>
      <c r="E110" s="25">
        <v>3.5111111111111115</v>
      </c>
      <c r="F110" s="3">
        <v>0</v>
      </c>
      <c r="G110" s="1">
        <v>1.5</v>
      </c>
      <c r="H110" s="3">
        <f t="shared" si="7"/>
        <v>4.5027777777777782</v>
      </c>
    </row>
    <row r="111" spans="2:8" x14ac:dyDescent="0.25">
      <c r="B111" s="1" t="s">
        <v>39</v>
      </c>
      <c r="C111" s="1" t="s">
        <v>40</v>
      </c>
      <c r="D111" s="25">
        <v>100</v>
      </c>
      <c r="E111" s="25">
        <v>100</v>
      </c>
      <c r="F111" s="25">
        <v>100</v>
      </c>
      <c r="G111" s="25">
        <f>SUM(G99:G110)</f>
        <v>99.999850249060572</v>
      </c>
      <c r="H111" s="25">
        <f t="shared" si="7"/>
        <v>99.999962562265139</v>
      </c>
    </row>
    <row r="112" spans="2:8" x14ac:dyDescent="0.25">
      <c r="D112" s="33"/>
      <c r="E112" s="33"/>
    </row>
    <row r="113" spans="2:8" x14ac:dyDescent="0.25">
      <c r="B113" s="6"/>
      <c r="C113" s="7" t="s">
        <v>60</v>
      </c>
      <c r="D113" s="7" t="s">
        <v>46</v>
      </c>
      <c r="E113" s="7" t="s">
        <v>47</v>
      </c>
      <c r="F113" s="7" t="s">
        <v>42</v>
      </c>
      <c r="G113" s="7" t="s">
        <v>49</v>
      </c>
      <c r="H113" s="7" t="s">
        <v>50</v>
      </c>
    </row>
    <row r="114" spans="2:8" x14ac:dyDescent="0.25">
      <c r="B114" s="2" t="s">
        <v>41</v>
      </c>
      <c r="C114" s="2" t="s">
        <v>26</v>
      </c>
      <c r="D114" s="113" t="s">
        <v>27</v>
      </c>
      <c r="E114" s="113"/>
      <c r="F114" s="113"/>
      <c r="G114" s="113"/>
      <c r="H114" s="113"/>
    </row>
    <row r="115" spans="2:8" x14ac:dyDescent="0.25">
      <c r="B115" s="1" t="s">
        <v>0</v>
      </c>
      <c r="C115" s="1" t="s">
        <v>1</v>
      </c>
      <c r="D115" s="25">
        <v>3</v>
      </c>
      <c r="E115" s="25">
        <v>6</v>
      </c>
      <c r="F115" s="25">
        <v>3</v>
      </c>
      <c r="G115" s="25">
        <v>7.333333333333333</v>
      </c>
      <c r="H115" s="3">
        <f>AVERAGE(D115:G115)</f>
        <v>4.833333333333333</v>
      </c>
    </row>
    <row r="116" spans="2:8" x14ac:dyDescent="0.25">
      <c r="B116" s="1" t="s">
        <v>2</v>
      </c>
      <c r="C116" s="1" t="s">
        <v>3</v>
      </c>
      <c r="D116" s="25">
        <v>0.66666666666666674</v>
      </c>
      <c r="E116" s="25">
        <v>4</v>
      </c>
      <c r="F116" s="25">
        <v>6.3333333333333339</v>
      </c>
      <c r="G116" s="25">
        <v>3.3333333333333335</v>
      </c>
      <c r="H116" s="3">
        <f t="shared" ref="H116:H133" si="8">AVERAGE(D116:G116)</f>
        <v>3.5833333333333335</v>
      </c>
    </row>
    <row r="117" spans="2:8" x14ac:dyDescent="0.25">
      <c r="B117" s="1" t="s">
        <v>4</v>
      </c>
      <c r="C117" s="1" t="s">
        <v>5</v>
      </c>
      <c r="D117" s="25">
        <v>0.66666666666666674</v>
      </c>
      <c r="E117" s="25">
        <v>0.33333333333333337</v>
      </c>
      <c r="F117" s="25">
        <v>0</v>
      </c>
      <c r="G117" s="25">
        <v>0.33333333333333337</v>
      </c>
      <c r="H117" s="3">
        <f t="shared" si="8"/>
        <v>0.33333333333333337</v>
      </c>
    </row>
    <row r="118" spans="2:8" x14ac:dyDescent="0.25">
      <c r="B118" s="1" t="s">
        <v>6</v>
      </c>
      <c r="C118" s="1" t="s">
        <v>28</v>
      </c>
      <c r="D118" s="25">
        <v>3.6666666666666665</v>
      </c>
      <c r="E118" s="25">
        <v>10</v>
      </c>
      <c r="F118" s="25">
        <v>3.6666666666666665</v>
      </c>
      <c r="G118" s="25">
        <v>5.3333333333333339</v>
      </c>
      <c r="H118" s="3">
        <f t="shared" si="8"/>
        <v>5.6666666666666661</v>
      </c>
    </row>
    <row r="119" spans="2:8" x14ac:dyDescent="0.25">
      <c r="B119" s="1" t="s">
        <v>7</v>
      </c>
      <c r="C119" s="1" t="s">
        <v>29</v>
      </c>
      <c r="D119" s="25">
        <v>4.666666666666667</v>
      </c>
      <c r="E119" s="25">
        <v>4</v>
      </c>
      <c r="F119" s="25">
        <v>4.666666666666667</v>
      </c>
      <c r="G119" s="25">
        <v>5.3333333333333339</v>
      </c>
      <c r="H119" s="3">
        <f t="shared" si="8"/>
        <v>4.6666666666666679</v>
      </c>
    </row>
    <row r="120" spans="2:8" x14ac:dyDescent="0.25">
      <c r="B120" s="1" t="s">
        <v>8</v>
      </c>
      <c r="C120" s="1" t="s">
        <v>9</v>
      </c>
      <c r="D120" s="25">
        <v>33.333333333333336</v>
      </c>
      <c r="E120" s="25">
        <v>25</v>
      </c>
      <c r="F120" s="25">
        <v>37.333333333333336</v>
      </c>
      <c r="G120" s="25">
        <v>35.333333333333336</v>
      </c>
      <c r="H120" s="3">
        <f t="shared" si="8"/>
        <v>32.75</v>
      </c>
    </row>
    <row r="121" spans="2:8" x14ac:dyDescent="0.25">
      <c r="B121" s="4" t="s">
        <v>10</v>
      </c>
      <c r="C121" s="4" t="s">
        <v>30</v>
      </c>
      <c r="D121" s="28">
        <f>SUM(D115:D120)</f>
        <v>46</v>
      </c>
      <c r="E121" s="28">
        <f t="shared" ref="E121:F121" si="9">SUM(E115:E120)</f>
        <v>49.333333333333336</v>
      </c>
      <c r="F121" s="28">
        <f t="shared" si="9"/>
        <v>55</v>
      </c>
      <c r="G121" s="28">
        <v>57.000000000000007</v>
      </c>
      <c r="H121" s="5">
        <f t="shared" si="8"/>
        <v>51.833333333333336</v>
      </c>
    </row>
    <row r="122" spans="2:8" x14ac:dyDescent="0.25">
      <c r="B122" s="1" t="s">
        <v>11</v>
      </c>
      <c r="C122" s="1" t="s">
        <v>12</v>
      </c>
      <c r="D122" s="25">
        <v>19.666666666666664</v>
      </c>
      <c r="E122" s="25">
        <v>26</v>
      </c>
      <c r="F122" s="25">
        <v>16</v>
      </c>
      <c r="G122" s="25">
        <v>28.666666666666668</v>
      </c>
      <c r="H122" s="3">
        <f t="shared" si="8"/>
        <v>22.583333333333332</v>
      </c>
    </row>
    <row r="123" spans="2:8" x14ac:dyDescent="0.25">
      <c r="B123" s="1" t="s">
        <v>13</v>
      </c>
      <c r="C123" s="1" t="s">
        <v>31</v>
      </c>
      <c r="D123" s="25">
        <v>0.66666666666666674</v>
      </c>
      <c r="E123" s="25">
        <v>0.33333333333333337</v>
      </c>
      <c r="F123" s="25">
        <v>0.33333333333333337</v>
      </c>
      <c r="G123" s="25">
        <v>0.33333333333333337</v>
      </c>
      <c r="H123" s="3">
        <f t="shared" si="8"/>
        <v>0.41666666666666674</v>
      </c>
    </row>
    <row r="124" spans="2:8" x14ac:dyDescent="0.25">
      <c r="B124" s="1" t="s">
        <v>15</v>
      </c>
      <c r="C124" s="1" t="s">
        <v>14</v>
      </c>
      <c r="D124" s="25">
        <v>0.33333333333333337</v>
      </c>
      <c r="E124" s="25">
        <v>0.33333333333333337</v>
      </c>
      <c r="F124" s="25">
        <v>0.33333333333333337</v>
      </c>
      <c r="G124" s="25">
        <v>1</v>
      </c>
      <c r="H124" s="3">
        <f t="shared" si="8"/>
        <v>0.5</v>
      </c>
    </row>
    <row r="125" spans="2:8" x14ac:dyDescent="0.25">
      <c r="B125" s="1" t="s">
        <v>17</v>
      </c>
      <c r="C125" s="1" t="s">
        <v>16</v>
      </c>
      <c r="D125" s="25">
        <v>1.3333333333333335</v>
      </c>
      <c r="E125" s="25">
        <v>1</v>
      </c>
      <c r="F125" s="25">
        <v>1.3333333333333335</v>
      </c>
      <c r="G125" s="25">
        <v>1.3333333333333335</v>
      </c>
      <c r="H125" s="3">
        <f t="shared" si="8"/>
        <v>1.25</v>
      </c>
    </row>
    <row r="126" spans="2:8" x14ac:dyDescent="0.25">
      <c r="B126" s="1" t="s">
        <v>19</v>
      </c>
      <c r="C126" s="1" t="s">
        <v>18</v>
      </c>
      <c r="D126" s="25">
        <v>10</v>
      </c>
      <c r="E126" s="25">
        <v>5.3333333333333339</v>
      </c>
      <c r="F126" s="25">
        <v>10</v>
      </c>
      <c r="G126" s="25">
        <v>4</v>
      </c>
      <c r="H126" s="3">
        <f t="shared" si="8"/>
        <v>7.3333333333333339</v>
      </c>
    </row>
    <row r="127" spans="2:8" x14ac:dyDescent="0.25">
      <c r="B127" s="1" t="s">
        <v>20</v>
      </c>
      <c r="C127" s="1" t="s">
        <v>32</v>
      </c>
      <c r="D127" s="25">
        <v>1</v>
      </c>
      <c r="E127" s="25">
        <v>8.6666666666666679</v>
      </c>
      <c r="F127" s="25">
        <v>1</v>
      </c>
      <c r="G127" s="25">
        <v>2.3333333333333335</v>
      </c>
      <c r="H127" s="3">
        <f t="shared" si="8"/>
        <v>3.2500000000000004</v>
      </c>
    </row>
    <row r="128" spans="2:8" x14ac:dyDescent="0.25">
      <c r="B128" s="1" t="s">
        <v>21</v>
      </c>
      <c r="C128" s="1" t="s">
        <v>33</v>
      </c>
      <c r="D128" s="25">
        <v>14.333333333333334</v>
      </c>
      <c r="E128" s="25">
        <v>0.66666666666666674</v>
      </c>
      <c r="F128" s="25">
        <v>9.3333333333333339</v>
      </c>
      <c r="G128" s="25">
        <v>0</v>
      </c>
      <c r="H128" s="3">
        <f t="shared" si="8"/>
        <v>6.0833333333333339</v>
      </c>
    </row>
    <row r="129" spans="2:8" x14ac:dyDescent="0.25">
      <c r="B129" s="1" t="s">
        <v>22</v>
      </c>
      <c r="C129" s="1" t="s">
        <v>34</v>
      </c>
      <c r="D129" s="25">
        <v>0</v>
      </c>
      <c r="E129" s="25">
        <v>0.33333333333333337</v>
      </c>
      <c r="F129" s="25">
        <v>0</v>
      </c>
      <c r="G129" s="25">
        <v>0</v>
      </c>
      <c r="H129" s="3">
        <f t="shared" si="8"/>
        <v>8.3333333333333343E-2</v>
      </c>
    </row>
    <row r="130" spans="2:8" x14ac:dyDescent="0.25">
      <c r="B130" s="1" t="s">
        <v>23</v>
      </c>
      <c r="C130" s="1" t="s">
        <v>35</v>
      </c>
      <c r="D130" s="25">
        <v>0</v>
      </c>
      <c r="E130" s="25">
        <v>0</v>
      </c>
      <c r="F130" s="25">
        <v>0</v>
      </c>
      <c r="G130" s="25">
        <v>0</v>
      </c>
      <c r="H130" s="3">
        <f t="shared" si="8"/>
        <v>0</v>
      </c>
    </row>
    <row r="131" spans="2:8" x14ac:dyDescent="0.25">
      <c r="B131" s="1" t="s">
        <v>24</v>
      </c>
      <c r="C131" s="1" t="s">
        <v>36</v>
      </c>
      <c r="D131" s="25">
        <v>0</v>
      </c>
      <c r="E131" s="25">
        <v>0</v>
      </c>
      <c r="F131" s="25">
        <v>0</v>
      </c>
      <c r="G131" s="25">
        <v>0</v>
      </c>
      <c r="H131" s="3">
        <f t="shared" si="8"/>
        <v>0</v>
      </c>
    </row>
    <row r="132" spans="2:8" x14ac:dyDescent="0.25">
      <c r="B132" s="1" t="s">
        <v>37</v>
      </c>
      <c r="C132" s="1" t="s">
        <v>38</v>
      </c>
      <c r="D132" s="25">
        <v>6.666666666666667</v>
      </c>
      <c r="E132" s="25">
        <v>8</v>
      </c>
      <c r="F132" s="25">
        <v>6.666666666666667</v>
      </c>
      <c r="G132" s="25">
        <v>5.3333333333333339</v>
      </c>
      <c r="H132" s="3">
        <f t="shared" si="8"/>
        <v>6.6666666666666679</v>
      </c>
    </row>
    <row r="133" spans="2:8" x14ac:dyDescent="0.25">
      <c r="B133" s="1" t="s">
        <v>39</v>
      </c>
      <c r="C133" s="1" t="s">
        <v>40</v>
      </c>
      <c r="D133" s="25">
        <v>100</v>
      </c>
      <c r="E133" s="25">
        <v>100</v>
      </c>
      <c r="F133" s="25">
        <v>100</v>
      </c>
      <c r="G133" s="25">
        <v>100</v>
      </c>
      <c r="H133" s="3">
        <f t="shared" si="8"/>
        <v>100</v>
      </c>
    </row>
    <row r="135" spans="2:8" x14ac:dyDescent="0.25">
      <c r="B135" s="6"/>
      <c r="C135" s="7" t="s">
        <v>61</v>
      </c>
      <c r="D135" s="7" t="s">
        <v>46</v>
      </c>
      <c r="E135" s="7" t="s">
        <v>47</v>
      </c>
      <c r="F135" s="7" t="s">
        <v>42</v>
      </c>
      <c r="G135" s="7" t="s">
        <v>49</v>
      </c>
      <c r="H135" s="7" t="s">
        <v>50</v>
      </c>
    </row>
    <row r="136" spans="2:8" x14ac:dyDescent="0.25">
      <c r="B136" s="2" t="s">
        <v>41</v>
      </c>
      <c r="C136" s="2" t="s">
        <v>26</v>
      </c>
      <c r="D136" s="113" t="s">
        <v>27</v>
      </c>
      <c r="E136" s="113"/>
      <c r="F136" s="113"/>
      <c r="G136" s="113"/>
      <c r="H136" s="113"/>
    </row>
    <row r="137" spans="2:8" x14ac:dyDescent="0.25">
      <c r="B137" s="1" t="s">
        <v>0</v>
      </c>
      <c r="C137" s="1" t="s">
        <v>1</v>
      </c>
      <c r="D137" s="25">
        <v>5.666666666666667</v>
      </c>
      <c r="E137" s="25">
        <v>7.2222222222222214</v>
      </c>
      <c r="F137" s="25">
        <v>2.666666666666667</v>
      </c>
      <c r="G137" s="25">
        <v>6.3333333333333339</v>
      </c>
      <c r="H137" s="3">
        <f>AVERAGE(D137:G137)</f>
        <v>5.4722222222222232</v>
      </c>
    </row>
    <row r="138" spans="2:8" x14ac:dyDescent="0.25">
      <c r="B138" s="1" t="s">
        <v>2</v>
      </c>
      <c r="C138" s="1" t="s">
        <v>3</v>
      </c>
      <c r="D138" s="25">
        <v>0.66666666666666674</v>
      </c>
      <c r="E138" s="25">
        <v>2.2222222222222223</v>
      </c>
      <c r="F138" s="25">
        <v>4.3333333333333339</v>
      </c>
      <c r="G138" s="25">
        <v>4</v>
      </c>
      <c r="H138" s="3">
        <f t="shared" ref="H138:H155" si="10">AVERAGE(D138:G138)</f>
        <v>2.8055555555555558</v>
      </c>
    </row>
    <row r="139" spans="2:8" x14ac:dyDescent="0.25">
      <c r="B139" s="1" t="s">
        <v>4</v>
      </c>
      <c r="C139" s="1" t="s">
        <v>5</v>
      </c>
      <c r="D139" s="25">
        <v>0</v>
      </c>
      <c r="E139" s="25">
        <v>0.83333333333333337</v>
      </c>
      <c r="F139" s="25">
        <v>0</v>
      </c>
      <c r="G139" s="25">
        <v>0</v>
      </c>
      <c r="H139" s="3">
        <f t="shared" si="10"/>
        <v>0.20833333333333334</v>
      </c>
    </row>
    <row r="140" spans="2:8" x14ac:dyDescent="0.25">
      <c r="B140" s="1" t="s">
        <v>6</v>
      </c>
      <c r="C140" s="1" t="s">
        <v>28</v>
      </c>
      <c r="D140" s="25">
        <v>5.3333333333333339</v>
      </c>
      <c r="E140" s="25">
        <v>7.2222222222222214</v>
      </c>
      <c r="F140" s="25">
        <v>3.6666666666666665</v>
      </c>
      <c r="G140" s="25">
        <v>6.3333333333333339</v>
      </c>
      <c r="H140" s="3">
        <f t="shared" si="10"/>
        <v>5.6388888888888893</v>
      </c>
    </row>
    <row r="141" spans="2:8" x14ac:dyDescent="0.25">
      <c r="B141" s="1" t="s">
        <v>7</v>
      </c>
      <c r="C141" s="1" t="s">
        <v>29</v>
      </c>
      <c r="D141" s="25">
        <v>3.3333333333333335</v>
      </c>
      <c r="E141" s="25">
        <v>0.83333333333333337</v>
      </c>
      <c r="F141" s="25">
        <v>3.6666666666666665</v>
      </c>
      <c r="G141" s="25">
        <v>2.666666666666667</v>
      </c>
      <c r="H141" s="3">
        <f t="shared" si="10"/>
        <v>2.625</v>
      </c>
    </row>
    <row r="142" spans="2:8" x14ac:dyDescent="0.25">
      <c r="B142" s="1" t="s">
        <v>8</v>
      </c>
      <c r="C142" s="1" t="s">
        <v>9</v>
      </c>
      <c r="D142" s="25">
        <v>36.333333333333336</v>
      </c>
      <c r="E142" s="25">
        <v>35.277777777777779</v>
      </c>
      <c r="F142" s="25">
        <v>40.333333333333329</v>
      </c>
      <c r="G142" s="25">
        <v>33</v>
      </c>
      <c r="H142" s="3">
        <f t="shared" si="10"/>
        <v>36.236111111111114</v>
      </c>
    </row>
    <row r="143" spans="2:8" x14ac:dyDescent="0.25">
      <c r="B143" s="4" t="s">
        <v>10</v>
      </c>
      <c r="C143" s="4" t="s">
        <v>30</v>
      </c>
      <c r="D143" s="28">
        <f>SUM(D137:D142)</f>
        <v>51.333333333333336</v>
      </c>
      <c r="E143" s="28">
        <f>SUM(E137:E142)</f>
        <v>53.611111111111114</v>
      </c>
      <c r="F143" s="28">
        <f>SUM(F137:F142)</f>
        <v>54.666666666666664</v>
      </c>
      <c r="G143" s="28">
        <f>SUM(G137:G142)</f>
        <v>52.333333333333336</v>
      </c>
      <c r="H143" s="5">
        <f>AVERAGE(D143:G143)</f>
        <v>52.986111111111114</v>
      </c>
    </row>
    <row r="144" spans="2:8" x14ac:dyDescent="0.25">
      <c r="B144" s="1" t="s">
        <v>11</v>
      </c>
      <c r="C144" s="1" t="s">
        <v>12</v>
      </c>
      <c r="D144" s="25">
        <v>17.333333333333336</v>
      </c>
      <c r="E144" s="25">
        <v>22.777777777777779</v>
      </c>
      <c r="F144" s="25">
        <v>28.333333333333339</v>
      </c>
      <c r="G144" s="25">
        <v>26.333333333333336</v>
      </c>
      <c r="H144" s="3">
        <f t="shared" si="10"/>
        <v>23.69444444444445</v>
      </c>
    </row>
    <row r="145" spans="2:8" x14ac:dyDescent="0.25">
      <c r="B145" s="1" t="s">
        <v>13</v>
      </c>
      <c r="C145" s="1" t="s">
        <v>31</v>
      </c>
      <c r="D145" s="25">
        <v>0.66666666666666674</v>
      </c>
      <c r="E145" s="25">
        <v>0.55555555555555558</v>
      </c>
      <c r="F145" s="25">
        <v>0.66666666666666674</v>
      </c>
      <c r="G145" s="25">
        <v>0.66666666666666674</v>
      </c>
      <c r="H145" s="3">
        <f t="shared" si="10"/>
        <v>0.63888888888888895</v>
      </c>
    </row>
    <row r="146" spans="2:8" x14ac:dyDescent="0.25">
      <c r="B146" s="1" t="s">
        <v>15</v>
      </c>
      <c r="C146" s="1" t="s">
        <v>14</v>
      </c>
      <c r="D146" s="25">
        <v>0.66666666666666674</v>
      </c>
      <c r="E146" s="25">
        <v>0.55555555555555558</v>
      </c>
      <c r="F146" s="25">
        <v>0.33333333333333337</v>
      </c>
      <c r="G146" s="25">
        <v>1</v>
      </c>
      <c r="H146" s="3">
        <f t="shared" si="10"/>
        <v>0.63888888888888895</v>
      </c>
    </row>
    <row r="147" spans="2:8" x14ac:dyDescent="0.25">
      <c r="B147" s="1" t="s">
        <v>17</v>
      </c>
      <c r="C147" s="1" t="s">
        <v>16</v>
      </c>
      <c r="D147" s="25">
        <v>1</v>
      </c>
      <c r="E147" s="25">
        <v>1.6666666666666667</v>
      </c>
      <c r="F147" s="25">
        <v>1.3333333333333335</v>
      </c>
      <c r="G147" s="25">
        <v>2.666666666666667</v>
      </c>
      <c r="H147" s="3">
        <f t="shared" si="10"/>
        <v>1.6666666666666667</v>
      </c>
    </row>
    <row r="148" spans="2:8" x14ac:dyDescent="0.25">
      <c r="B148" s="1" t="s">
        <v>19</v>
      </c>
      <c r="C148" s="1" t="s">
        <v>18</v>
      </c>
      <c r="D148" s="25">
        <v>6</v>
      </c>
      <c r="E148" s="25">
        <v>3.6111111111111107</v>
      </c>
      <c r="F148" s="25">
        <v>2.666666666666667</v>
      </c>
      <c r="G148" s="25">
        <v>5</v>
      </c>
      <c r="H148" s="3">
        <f t="shared" si="10"/>
        <v>4.3194444444444446</v>
      </c>
    </row>
    <row r="149" spans="2:8" x14ac:dyDescent="0.25">
      <c r="B149" s="1" t="s">
        <v>20</v>
      </c>
      <c r="C149" s="1" t="s">
        <v>32</v>
      </c>
      <c r="D149" s="25">
        <v>3.3333333333333335</v>
      </c>
      <c r="E149" s="25">
        <v>5.8333333333333339</v>
      </c>
      <c r="F149" s="25">
        <v>2.3333333333333335</v>
      </c>
      <c r="G149" s="25">
        <v>5</v>
      </c>
      <c r="H149" s="3">
        <f t="shared" si="10"/>
        <v>4.125</v>
      </c>
    </row>
    <row r="150" spans="2:8" x14ac:dyDescent="0.25">
      <c r="B150" s="1" t="s">
        <v>21</v>
      </c>
      <c r="C150" s="1" t="s">
        <v>33</v>
      </c>
      <c r="D150" s="25">
        <v>10</v>
      </c>
      <c r="E150" s="25">
        <v>3.3333333333333335</v>
      </c>
      <c r="F150" s="25">
        <v>4</v>
      </c>
      <c r="G150" s="25">
        <v>0</v>
      </c>
      <c r="H150" s="3">
        <f t="shared" si="10"/>
        <v>4.3333333333333339</v>
      </c>
    </row>
    <row r="151" spans="2:8" x14ac:dyDescent="0.25">
      <c r="B151" s="1" t="s">
        <v>22</v>
      </c>
      <c r="C151" s="1" t="s">
        <v>34</v>
      </c>
      <c r="D151" s="25">
        <v>0.33333333333333337</v>
      </c>
      <c r="E151" s="25">
        <v>0.83333333333333337</v>
      </c>
      <c r="F151" s="25">
        <v>0</v>
      </c>
      <c r="G151" s="25">
        <v>0</v>
      </c>
      <c r="H151" s="3">
        <f t="shared" si="10"/>
        <v>0.29166666666666669</v>
      </c>
    </row>
    <row r="152" spans="2:8" x14ac:dyDescent="0.25">
      <c r="B152" s="1" t="s">
        <v>23</v>
      </c>
      <c r="C152" s="1" t="s">
        <v>35</v>
      </c>
      <c r="D152" s="25">
        <v>0</v>
      </c>
      <c r="E152" s="25">
        <v>0</v>
      </c>
      <c r="F152" s="25">
        <v>0</v>
      </c>
      <c r="G152" s="25">
        <v>0</v>
      </c>
      <c r="H152" s="3">
        <f t="shared" si="10"/>
        <v>0</v>
      </c>
    </row>
    <row r="153" spans="2:8" x14ac:dyDescent="0.25">
      <c r="B153" s="1" t="s">
        <v>24</v>
      </c>
      <c r="C153" s="1" t="s">
        <v>36</v>
      </c>
      <c r="D153" s="25">
        <v>0</v>
      </c>
      <c r="E153" s="25">
        <v>0</v>
      </c>
      <c r="F153" s="25">
        <v>0</v>
      </c>
      <c r="G153" s="25">
        <v>0</v>
      </c>
      <c r="H153" s="3">
        <f t="shared" si="10"/>
        <v>0</v>
      </c>
    </row>
    <row r="154" spans="2:8" x14ac:dyDescent="0.25">
      <c r="B154" s="1" t="s">
        <v>37</v>
      </c>
      <c r="C154" s="1" t="s">
        <v>38</v>
      </c>
      <c r="D154" s="25">
        <v>9.3333333333333339</v>
      </c>
      <c r="E154" s="25">
        <v>7.2222222222222214</v>
      </c>
      <c r="F154" s="25">
        <v>5.666666666666667</v>
      </c>
      <c r="G154" s="25">
        <v>7.0000000000000009</v>
      </c>
      <c r="H154" s="3">
        <f t="shared" si="10"/>
        <v>7.3055555555555562</v>
      </c>
    </row>
    <row r="155" spans="2:8" x14ac:dyDescent="0.25">
      <c r="B155" s="1" t="s">
        <v>39</v>
      </c>
      <c r="C155" s="1" t="s">
        <v>40</v>
      </c>
      <c r="D155" s="25">
        <f>SUM(D143:D154)</f>
        <v>100</v>
      </c>
      <c r="E155" s="25">
        <v>99.999999999999986</v>
      </c>
      <c r="F155" s="25">
        <v>100</v>
      </c>
      <c r="G155" s="25">
        <v>100.00000000000001</v>
      </c>
      <c r="H155" s="3">
        <f t="shared" si="10"/>
        <v>100</v>
      </c>
    </row>
  </sheetData>
  <mergeCells count="8">
    <mergeCell ref="B1:H1"/>
    <mergeCell ref="D136:H136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zoomScale="80" zoomScaleNormal="80" workbookViewId="0">
      <selection activeCell="C13" sqref="C13"/>
    </sheetView>
  </sheetViews>
  <sheetFormatPr defaultRowHeight="15" x14ac:dyDescent="0.25"/>
  <cols>
    <col min="3" max="3" width="65.140625" customWidth="1"/>
    <col min="4" max="4" width="11.42578125" customWidth="1"/>
    <col min="5" max="6" width="11.5703125" bestFit="1" customWidth="1"/>
    <col min="7" max="8" width="10.5703125" bestFit="1" customWidth="1"/>
  </cols>
  <sheetData>
    <row r="1" spans="2:8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8" x14ac:dyDescent="0.25">
      <c r="B2" s="49"/>
      <c r="C2" s="48"/>
      <c r="D2" s="48" t="s">
        <v>46</v>
      </c>
      <c r="E2" s="48" t="s">
        <v>47</v>
      </c>
      <c r="F2" s="48" t="s">
        <v>42</v>
      </c>
      <c r="G2" s="48" t="s">
        <v>49</v>
      </c>
      <c r="H2" s="48" t="s">
        <v>50</v>
      </c>
    </row>
    <row r="3" spans="2:8" x14ac:dyDescent="0.25">
      <c r="B3" s="48" t="s">
        <v>41</v>
      </c>
      <c r="C3" s="48" t="s">
        <v>26</v>
      </c>
      <c r="D3" s="114" t="s">
        <v>27</v>
      </c>
      <c r="E3" s="114"/>
      <c r="F3" s="114"/>
      <c r="G3" s="114"/>
      <c r="H3" s="114"/>
    </row>
    <row r="4" spans="2:8" x14ac:dyDescent="0.25">
      <c r="B4" s="49" t="s">
        <v>0</v>
      </c>
      <c r="C4" s="49" t="s">
        <v>1</v>
      </c>
      <c r="D4" s="50">
        <f>AVERAGE(D27,D49,D71,D93,D115,D137,D159)</f>
        <v>6.2228571428571424</v>
      </c>
      <c r="E4" s="50">
        <f>AVERAGE(E27,E49,E71,E93,E115,E137,E159)</f>
        <v>13.077142857142858</v>
      </c>
      <c r="F4" s="50">
        <f>AVERAGE(F27,F49,F71,F93,F115,F137,F159)</f>
        <v>15.262857142857145</v>
      </c>
      <c r="G4" s="50">
        <f>AVERAGE(G27,G49,G71,G93,G115,G137,G159)</f>
        <v>11.799999999999999</v>
      </c>
      <c r="H4" s="50">
        <f>AVERAGE(D4:G4)</f>
        <v>11.590714285714286</v>
      </c>
    </row>
    <row r="5" spans="2:8" x14ac:dyDescent="0.25">
      <c r="B5" s="49" t="s">
        <v>2</v>
      </c>
      <c r="C5" s="49" t="s">
        <v>3</v>
      </c>
      <c r="D5" s="50">
        <f t="shared" ref="D5:G5" si="0">AVERAGE(D28,D50,D72,D94,D116,D138,D160)</f>
        <v>3.0685714285714281</v>
      </c>
      <c r="E5" s="50">
        <f t="shared" si="0"/>
        <v>3.3528571428571428</v>
      </c>
      <c r="F5" s="50">
        <f t="shared" si="0"/>
        <v>4.4414285714285713</v>
      </c>
      <c r="G5" s="50">
        <f t="shared" si="0"/>
        <v>4.024285714285714</v>
      </c>
      <c r="H5" s="50">
        <f t="shared" ref="H5:H22" si="1">AVERAGE(D5:G5)</f>
        <v>3.7217857142857138</v>
      </c>
    </row>
    <row r="6" spans="2:8" x14ac:dyDescent="0.25">
      <c r="B6" s="49" t="s">
        <v>4</v>
      </c>
      <c r="C6" s="49" t="s">
        <v>5</v>
      </c>
      <c r="D6" s="50">
        <f t="shared" ref="D6:G6" si="2">AVERAGE(D29,D51,D73,D95,D117,D139,D161)</f>
        <v>0.31571428571428573</v>
      </c>
      <c r="E6" s="50">
        <f t="shared" si="2"/>
        <v>1.5314285714285714</v>
      </c>
      <c r="F6" s="50">
        <f t="shared" si="2"/>
        <v>1.7371428571428571</v>
      </c>
      <c r="G6" s="50">
        <f t="shared" si="2"/>
        <v>1.0057142857142858</v>
      </c>
      <c r="H6" s="50">
        <f t="shared" si="1"/>
        <v>1.1475</v>
      </c>
    </row>
    <row r="7" spans="2:8" x14ac:dyDescent="0.25">
      <c r="B7" s="49" t="s">
        <v>6</v>
      </c>
      <c r="C7" s="49" t="s">
        <v>28</v>
      </c>
      <c r="D7" s="50">
        <f t="shared" ref="D7:G7" si="3">AVERAGE(D30,D52,D74,D96,D118,D140,D162)</f>
        <v>7.9799999999999995</v>
      </c>
      <c r="E7" s="50">
        <f t="shared" si="3"/>
        <v>9.694285714285714</v>
      </c>
      <c r="F7" s="50">
        <f t="shared" si="3"/>
        <v>10.497142857142858</v>
      </c>
      <c r="G7" s="50">
        <f t="shared" si="3"/>
        <v>8.3957142857142859</v>
      </c>
      <c r="H7" s="50">
        <f t="shared" si="1"/>
        <v>9.1417857142857137</v>
      </c>
    </row>
    <row r="8" spans="2:8" x14ac:dyDescent="0.25">
      <c r="B8" s="49" t="s">
        <v>7</v>
      </c>
      <c r="C8" s="49" t="s">
        <v>29</v>
      </c>
      <c r="D8" s="50">
        <f t="shared" ref="D8:G8" si="4">AVERAGE(D31,D53,D75,D97,D119,D141,D163)</f>
        <v>8.2242857142857151</v>
      </c>
      <c r="E8" s="50">
        <f t="shared" si="4"/>
        <v>5.1742857142857144</v>
      </c>
      <c r="F8" s="50">
        <f t="shared" si="4"/>
        <v>5.7299999999999995</v>
      </c>
      <c r="G8" s="50">
        <f t="shared" si="4"/>
        <v>5.4657142857142853</v>
      </c>
      <c r="H8" s="50">
        <f t="shared" si="1"/>
        <v>6.1485714285714286</v>
      </c>
    </row>
    <row r="9" spans="2:8" x14ac:dyDescent="0.25">
      <c r="B9" s="49" t="s">
        <v>8</v>
      </c>
      <c r="C9" s="49" t="s">
        <v>9</v>
      </c>
      <c r="D9" s="50">
        <f t="shared" ref="D9:G9" si="5">AVERAGE(D32,D54,D76,D98,D120,D142,D164)</f>
        <v>0</v>
      </c>
      <c r="E9" s="50">
        <f t="shared" si="5"/>
        <v>0</v>
      </c>
      <c r="F9" s="50">
        <f t="shared" si="5"/>
        <v>0</v>
      </c>
      <c r="G9" s="50">
        <f t="shared" si="5"/>
        <v>0</v>
      </c>
      <c r="H9" s="50">
        <f t="shared" si="1"/>
        <v>0</v>
      </c>
    </row>
    <row r="10" spans="2:8" x14ac:dyDescent="0.25">
      <c r="B10" s="8" t="s">
        <v>10</v>
      </c>
      <c r="C10" s="8" t="s">
        <v>30</v>
      </c>
      <c r="D10" s="29">
        <f t="shared" ref="D10:E10" si="6">AVERAGE(D33,D55,D77,D99,D121,D143,D165)</f>
        <v>25.811428571428568</v>
      </c>
      <c r="E10" s="29">
        <f t="shared" si="6"/>
        <v>32.83</v>
      </c>
      <c r="F10" s="29">
        <f>AVERAGE(F33,F55,F77,F99,F121,F143,F165)</f>
        <v>37.668571428571433</v>
      </c>
      <c r="G10" s="29">
        <f t="shared" ref="G10" si="7">AVERAGE(G33,G55,G77,G99,G121,G143,G165)</f>
        <v>30.691428571428577</v>
      </c>
      <c r="H10" s="29">
        <f>AVERAGE(H33,H55,H77,H99,H121,H143,H165)</f>
        <v>31.750357142857144</v>
      </c>
    </row>
    <row r="11" spans="2:8" x14ac:dyDescent="0.25">
      <c r="B11" s="49" t="s">
        <v>11</v>
      </c>
      <c r="C11" s="49" t="s">
        <v>12</v>
      </c>
      <c r="D11" s="50">
        <f t="shared" ref="D11:G11" si="8">AVERAGE(D34,D56,D78,D100,D122,D144,D166)</f>
        <v>18.341428571428573</v>
      </c>
      <c r="E11" s="50">
        <f t="shared" si="8"/>
        <v>19.958571428571428</v>
      </c>
      <c r="F11" s="50">
        <f t="shared" si="8"/>
        <v>21.967142857142854</v>
      </c>
      <c r="G11" s="50">
        <f t="shared" si="8"/>
        <v>22.240000000000002</v>
      </c>
      <c r="H11" s="50">
        <f t="shared" si="1"/>
        <v>20.626785714285713</v>
      </c>
    </row>
    <row r="12" spans="2:8" x14ac:dyDescent="0.25">
      <c r="B12" s="49" t="s">
        <v>13</v>
      </c>
      <c r="C12" s="49" t="s">
        <v>31</v>
      </c>
      <c r="D12" s="50">
        <f t="shared" ref="D12:G12" si="9">AVERAGE(D35,D57,D79,D101,D123,D145,D167)</f>
        <v>0.4</v>
      </c>
      <c r="E12" s="50">
        <f t="shared" si="9"/>
        <v>0.86428571428571443</v>
      </c>
      <c r="F12" s="50">
        <f t="shared" si="9"/>
        <v>0.45714285714285718</v>
      </c>
      <c r="G12" s="50">
        <f t="shared" si="9"/>
        <v>0.64</v>
      </c>
      <c r="H12" s="50">
        <f t="shared" si="1"/>
        <v>0.59035714285714291</v>
      </c>
    </row>
    <row r="13" spans="2:8" x14ac:dyDescent="0.25">
      <c r="B13" s="49" t="s">
        <v>15</v>
      </c>
      <c r="C13" s="49" t="s">
        <v>14</v>
      </c>
      <c r="D13" s="50">
        <f t="shared" ref="D13:G13" si="10">AVERAGE(D36,D58,D80,D102,D124,D146,D168)</f>
        <v>0.83571428571428563</v>
      </c>
      <c r="E13" s="50">
        <f t="shared" si="10"/>
        <v>0.73285714285714276</v>
      </c>
      <c r="F13" s="50">
        <f t="shared" si="10"/>
        <v>0.63571428571428579</v>
      </c>
      <c r="G13" s="50">
        <f t="shared" si="10"/>
        <v>0.59142857142857153</v>
      </c>
      <c r="H13" s="50">
        <f t="shared" si="1"/>
        <v>0.69892857142857145</v>
      </c>
    </row>
    <row r="14" spans="2:8" x14ac:dyDescent="0.25">
      <c r="B14" s="49" t="s">
        <v>17</v>
      </c>
      <c r="C14" s="49" t="s">
        <v>16</v>
      </c>
      <c r="D14" s="50">
        <f t="shared" ref="D14:G14" si="11">AVERAGE(D37,D59,D81,D103,D125,D147,D169)</f>
        <v>2.3700000000000006</v>
      </c>
      <c r="E14" s="50">
        <f t="shared" si="11"/>
        <v>1.6057142857142856</v>
      </c>
      <c r="F14" s="50">
        <f t="shared" si="11"/>
        <v>1.1499999999999999</v>
      </c>
      <c r="G14" s="50">
        <f t="shared" si="11"/>
        <v>1.6871428571428571</v>
      </c>
      <c r="H14" s="50">
        <f t="shared" si="1"/>
        <v>1.7032142857142858</v>
      </c>
    </row>
    <row r="15" spans="2:8" x14ac:dyDescent="0.25">
      <c r="B15" s="49" t="s">
        <v>19</v>
      </c>
      <c r="C15" s="49" t="s">
        <v>18</v>
      </c>
      <c r="D15" s="50">
        <f t="shared" ref="D15:G15" si="12">AVERAGE(D38,D60,D82,D104,D126,D148,D170)</f>
        <v>6.677142857142857</v>
      </c>
      <c r="E15" s="50">
        <f t="shared" si="12"/>
        <v>7.6642857142857137</v>
      </c>
      <c r="F15" s="50">
        <f t="shared" si="12"/>
        <v>5.4099999999999993</v>
      </c>
      <c r="G15" s="50">
        <f t="shared" si="12"/>
        <v>5.7471428571428573</v>
      </c>
      <c r="H15" s="50">
        <f t="shared" si="1"/>
        <v>6.3746428571428568</v>
      </c>
    </row>
    <row r="16" spans="2:8" x14ac:dyDescent="0.25">
      <c r="B16" s="49" t="s">
        <v>20</v>
      </c>
      <c r="C16" s="49" t="s">
        <v>32</v>
      </c>
      <c r="D16" s="50">
        <f t="shared" ref="D16:G16" si="13">AVERAGE(D39,D61,D83,D105,D127,D149,D171)</f>
        <v>28.564285714285713</v>
      </c>
      <c r="E16" s="50">
        <f t="shared" si="13"/>
        <v>24.911428571428569</v>
      </c>
      <c r="F16" s="50">
        <f t="shared" si="13"/>
        <v>24</v>
      </c>
      <c r="G16" s="50">
        <f t="shared" si="13"/>
        <v>26.797142857142855</v>
      </c>
      <c r="H16" s="50">
        <f t="shared" si="1"/>
        <v>26.068214285714284</v>
      </c>
    </row>
    <row r="17" spans="2:8" x14ac:dyDescent="0.25">
      <c r="B17" s="49" t="s">
        <v>21</v>
      </c>
      <c r="C17" s="49" t="s">
        <v>33</v>
      </c>
      <c r="D17" s="50">
        <f t="shared" ref="D17:G17" si="14">AVERAGE(D40,D62,D84,D106,D128,D150,D172)</f>
        <v>10.285714285714286</v>
      </c>
      <c r="E17" s="50">
        <f t="shared" si="14"/>
        <v>5.1714285714285717</v>
      </c>
      <c r="F17" s="50">
        <f t="shared" si="14"/>
        <v>2.8142857142857145</v>
      </c>
      <c r="G17" s="50">
        <f t="shared" si="14"/>
        <v>4.4771428571428569</v>
      </c>
      <c r="H17" s="50">
        <f t="shared" si="1"/>
        <v>5.6871428571428577</v>
      </c>
    </row>
    <row r="18" spans="2:8" x14ac:dyDescent="0.25">
      <c r="B18" s="49" t="s">
        <v>22</v>
      </c>
      <c r="C18" s="49" t="s">
        <v>34</v>
      </c>
      <c r="D18" s="50">
        <f t="shared" ref="D18:G18" si="15">AVERAGE(D41,D63,D85,D107,D129,D151,D173)</f>
        <v>0.12428571428571429</v>
      </c>
      <c r="E18" s="50">
        <f t="shared" si="15"/>
        <v>0.45999999999999996</v>
      </c>
      <c r="F18" s="50">
        <f t="shared" si="15"/>
        <v>0.21714285714285714</v>
      </c>
      <c r="G18" s="50">
        <f t="shared" si="15"/>
        <v>0.2985714285714286</v>
      </c>
      <c r="H18" s="50">
        <f t="shared" si="1"/>
        <v>0.27500000000000002</v>
      </c>
    </row>
    <row r="19" spans="2:8" x14ac:dyDescent="0.25">
      <c r="B19" s="49" t="s">
        <v>23</v>
      </c>
      <c r="C19" s="49" t="s">
        <v>35</v>
      </c>
      <c r="D19" s="50">
        <f t="shared" ref="D19:G19" si="16">AVERAGE(D42,D64,D86,D108,D130,D152,D174)</f>
        <v>0</v>
      </c>
      <c r="E19" s="50">
        <f t="shared" si="16"/>
        <v>0</v>
      </c>
      <c r="F19" s="50">
        <f t="shared" si="16"/>
        <v>0</v>
      </c>
      <c r="G19" s="50">
        <f t="shared" si="16"/>
        <v>0</v>
      </c>
      <c r="H19" s="50">
        <f t="shared" si="1"/>
        <v>0</v>
      </c>
    </row>
    <row r="20" spans="2:8" x14ac:dyDescent="0.25">
      <c r="B20" s="49" t="s">
        <v>24</v>
      </c>
      <c r="C20" s="49" t="s">
        <v>36</v>
      </c>
      <c r="D20" s="50">
        <f t="shared" ref="D20:G20" si="17">AVERAGE(D43,D65,D87,D109,D131,D153,D175)</f>
        <v>0</v>
      </c>
      <c r="E20" s="50">
        <f t="shared" si="17"/>
        <v>0.19999999999999998</v>
      </c>
      <c r="F20" s="50">
        <f t="shared" si="17"/>
        <v>0</v>
      </c>
      <c r="G20" s="50">
        <f t="shared" si="17"/>
        <v>4.5714285714285714E-2</v>
      </c>
      <c r="H20" s="50">
        <f t="shared" si="1"/>
        <v>6.1428571428571423E-2</v>
      </c>
    </row>
    <row r="21" spans="2:8" x14ac:dyDescent="0.25">
      <c r="B21" s="49" t="s">
        <v>37</v>
      </c>
      <c r="C21" s="49" t="s">
        <v>38</v>
      </c>
      <c r="D21" s="50">
        <f t="shared" ref="D21:G21" si="18">AVERAGE(D44,D66,D88,D110,D132,D154,D176)</f>
        <v>6.589999999999999</v>
      </c>
      <c r="E21" s="50">
        <f t="shared" si="18"/>
        <v>5.6014285714285714</v>
      </c>
      <c r="F21" s="50">
        <f t="shared" si="18"/>
        <v>5.68</v>
      </c>
      <c r="G21" s="50">
        <f t="shared" si="18"/>
        <v>6.782857142857142</v>
      </c>
      <c r="H21" s="50">
        <f t="shared" si="1"/>
        <v>6.1635714285714283</v>
      </c>
    </row>
    <row r="22" spans="2:8" x14ac:dyDescent="0.25">
      <c r="B22" s="8" t="s">
        <v>39</v>
      </c>
      <c r="C22" s="8" t="s">
        <v>40</v>
      </c>
      <c r="D22" s="29">
        <f t="shared" ref="D22:G22" si="19">AVERAGE(D45,D67,D89,D111,D133,D155,D177)</f>
        <v>100</v>
      </c>
      <c r="E22" s="29">
        <f t="shared" si="19"/>
        <v>100</v>
      </c>
      <c r="F22" s="29">
        <f t="shared" si="19"/>
        <v>100</v>
      </c>
      <c r="G22" s="29">
        <f t="shared" si="19"/>
        <v>99.998571428571424</v>
      </c>
      <c r="H22" s="29">
        <f t="shared" si="1"/>
        <v>99.999642857142859</v>
      </c>
    </row>
    <row r="25" spans="2:8" x14ac:dyDescent="0.25">
      <c r="B25" s="6"/>
      <c r="C25" s="7" t="s">
        <v>62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3" t="s">
        <v>27</v>
      </c>
      <c r="E26" s="113"/>
      <c r="F26" s="113"/>
      <c r="G26" s="113"/>
      <c r="H26" s="113"/>
    </row>
    <row r="27" spans="2:8" x14ac:dyDescent="0.25">
      <c r="B27" s="1" t="s">
        <v>0</v>
      </c>
      <c r="C27" s="1" t="s">
        <v>1</v>
      </c>
      <c r="D27" s="1">
        <v>10.17</v>
      </c>
      <c r="E27" s="1">
        <v>14.26</v>
      </c>
      <c r="F27" s="3">
        <v>14.56</v>
      </c>
      <c r="G27" s="1">
        <v>16.23</v>
      </c>
      <c r="H27" s="3">
        <f>AVERAGE(D27:G27)</f>
        <v>13.805</v>
      </c>
    </row>
    <row r="28" spans="2:8" x14ac:dyDescent="0.25">
      <c r="B28" s="1" t="s">
        <v>2</v>
      </c>
      <c r="C28" s="1" t="s">
        <v>3</v>
      </c>
      <c r="D28" s="1">
        <v>0.87</v>
      </c>
      <c r="E28" s="1">
        <v>2.44</v>
      </c>
      <c r="F28" s="3">
        <v>0.38</v>
      </c>
      <c r="G28" s="1">
        <v>0</v>
      </c>
      <c r="H28" s="3">
        <f t="shared" ref="H28:H45" si="20">AVERAGE(D28:G28)</f>
        <v>0.92249999999999999</v>
      </c>
    </row>
    <row r="29" spans="2:8" x14ac:dyDescent="0.25">
      <c r="B29" s="1" t="s">
        <v>4</v>
      </c>
      <c r="C29" s="1" t="s">
        <v>5</v>
      </c>
      <c r="D29" s="1">
        <v>0</v>
      </c>
      <c r="E29" s="1">
        <v>3.46</v>
      </c>
      <c r="F29" s="3">
        <v>3.07</v>
      </c>
      <c r="G29" s="1">
        <v>2.2400000000000002</v>
      </c>
      <c r="H29" s="3">
        <f t="shared" si="20"/>
        <v>2.1924999999999999</v>
      </c>
    </row>
    <row r="30" spans="2:8" x14ac:dyDescent="0.25">
      <c r="B30" s="1" t="s">
        <v>6</v>
      </c>
      <c r="C30" s="1" t="s">
        <v>28</v>
      </c>
      <c r="D30" s="1">
        <v>11.9</v>
      </c>
      <c r="E30" s="1">
        <v>13.44</v>
      </c>
      <c r="F30" s="3">
        <v>13.03</v>
      </c>
      <c r="G30" s="1">
        <v>12.13</v>
      </c>
      <c r="H30" s="3">
        <f t="shared" si="20"/>
        <v>12.625</v>
      </c>
    </row>
    <row r="31" spans="2:8" x14ac:dyDescent="0.25">
      <c r="B31" s="1" t="s">
        <v>7</v>
      </c>
      <c r="C31" s="1" t="s">
        <v>29</v>
      </c>
      <c r="D31" s="1">
        <v>5.63</v>
      </c>
      <c r="E31" s="1">
        <v>2.65</v>
      </c>
      <c r="F31" s="3">
        <v>6.89</v>
      </c>
      <c r="G31" s="1">
        <v>4.0999999999999996</v>
      </c>
      <c r="H31" s="3">
        <f t="shared" si="20"/>
        <v>4.817499999999999</v>
      </c>
    </row>
    <row r="32" spans="2:8" x14ac:dyDescent="0.25">
      <c r="B32" s="1" t="s">
        <v>8</v>
      </c>
      <c r="C32" s="1" t="s">
        <v>9</v>
      </c>
      <c r="D32" s="1">
        <v>0</v>
      </c>
      <c r="E32" s="1">
        <v>0</v>
      </c>
      <c r="F32" s="3">
        <v>0</v>
      </c>
      <c r="G32" s="1">
        <v>0</v>
      </c>
      <c r="H32" s="3">
        <f t="shared" si="20"/>
        <v>0</v>
      </c>
    </row>
    <row r="33" spans="2:8" x14ac:dyDescent="0.25">
      <c r="B33" s="4" t="s">
        <v>10</v>
      </c>
      <c r="C33" s="4" t="s">
        <v>30</v>
      </c>
      <c r="D33" s="4">
        <v>28.569999999999997</v>
      </c>
      <c r="E33" s="4">
        <v>36.25</v>
      </c>
      <c r="F33" s="5">
        <v>37.93</v>
      </c>
      <c r="G33" s="4">
        <f>SUM(G27:G32)</f>
        <v>34.700000000000003</v>
      </c>
      <c r="H33" s="5">
        <f t="shared" si="20"/>
        <v>34.362499999999997</v>
      </c>
    </row>
    <row r="34" spans="2:8" x14ac:dyDescent="0.25">
      <c r="B34" s="1" t="s">
        <v>11</v>
      </c>
      <c r="C34" s="1" t="s">
        <v>12</v>
      </c>
      <c r="D34" s="1">
        <v>15.37</v>
      </c>
      <c r="E34" s="1">
        <v>21.39</v>
      </c>
      <c r="F34" s="3">
        <v>21.84</v>
      </c>
      <c r="G34" s="1">
        <v>26.31</v>
      </c>
      <c r="H34" s="3">
        <f t="shared" si="20"/>
        <v>21.227499999999999</v>
      </c>
    </row>
    <row r="35" spans="2:8" x14ac:dyDescent="0.25">
      <c r="B35" s="1" t="s">
        <v>13</v>
      </c>
      <c r="C35" s="1" t="s">
        <v>31</v>
      </c>
      <c r="D35" s="1">
        <v>0.43</v>
      </c>
      <c r="E35" s="1">
        <v>1.43</v>
      </c>
      <c r="F35" s="3">
        <v>0.38</v>
      </c>
      <c r="G35" s="1">
        <v>0.93</v>
      </c>
      <c r="H35" s="3">
        <f t="shared" si="20"/>
        <v>0.79249999999999998</v>
      </c>
    </row>
    <row r="36" spans="2:8" x14ac:dyDescent="0.25">
      <c r="B36" s="1" t="s">
        <v>15</v>
      </c>
      <c r="C36" s="1" t="s">
        <v>14</v>
      </c>
      <c r="D36" s="1">
        <v>0.86</v>
      </c>
      <c r="E36" s="1">
        <v>1.22</v>
      </c>
      <c r="F36" s="3">
        <v>0.57999999999999996</v>
      </c>
      <c r="G36" s="1">
        <v>0.56000000000000005</v>
      </c>
      <c r="H36" s="3">
        <f t="shared" si="20"/>
        <v>0.80500000000000005</v>
      </c>
    </row>
    <row r="37" spans="2:8" x14ac:dyDescent="0.25">
      <c r="B37" s="1" t="s">
        <v>17</v>
      </c>
      <c r="C37" s="1" t="s">
        <v>16</v>
      </c>
      <c r="D37" s="1">
        <v>4.1100000000000003</v>
      </c>
      <c r="E37" s="1">
        <v>2.2400000000000002</v>
      </c>
      <c r="F37" s="3">
        <v>0.96</v>
      </c>
      <c r="G37" s="1">
        <v>1.1200000000000001</v>
      </c>
      <c r="H37" s="3">
        <f t="shared" si="20"/>
        <v>2.1074999999999999</v>
      </c>
    </row>
    <row r="38" spans="2:8" x14ac:dyDescent="0.25">
      <c r="B38" s="1" t="s">
        <v>19</v>
      </c>
      <c r="C38" s="1" t="s">
        <v>18</v>
      </c>
      <c r="D38" s="1">
        <v>4.55</v>
      </c>
      <c r="E38" s="1">
        <v>3.06</v>
      </c>
      <c r="F38" s="3">
        <v>4.79</v>
      </c>
      <c r="G38" s="1">
        <v>8.2100000000000009</v>
      </c>
      <c r="H38" s="3">
        <f t="shared" si="20"/>
        <v>5.1524999999999999</v>
      </c>
    </row>
    <row r="39" spans="2:8" x14ac:dyDescent="0.25">
      <c r="B39" s="1" t="s">
        <v>20</v>
      </c>
      <c r="C39" s="1" t="s">
        <v>32</v>
      </c>
      <c r="D39" s="1">
        <v>20.350000000000001</v>
      </c>
      <c r="E39" s="1">
        <v>21.18</v>
      </c>
      <c r="F39" s="3">
        <v>20.5</v>
      </c>
      <c r="G39" s="1">
        <v>19.59</v>
      </c>
      <c r="H39" s="3">
        <f t="shared" si="20"/>
        <v>20.405000000000001</v>
      </c>
    </row>
    <row r="40" spans="2:8" x14ac:dyDescent="0.25">
      <c r="B40" s="1" t="s">
        <v>21</v>
      </c>
      <c r="C40" s="1" t="s">
        <v>33</v>
      </c>
      <c r="D40" s="1">
        <v>17.97</v>
      </c>
      <c r="E40" s="1">
        <v>5.7</v>
      </c>
      <c r="F40" s="3">
        <v>3.64</v>
      </c>
      <c r="G40" s="1">
        <v>3.73</v>
      </c>
      <c r="H40" s="3">
        <f t="shared" si="20"/>
        <v>7.76</v>
      </c>
    </row>
    <row r="41" spans="2:8" x14ac:dyDescent="0.25">
      <c r="B41" s="1" t="s">
        <v>22</v>
      </c>
      <c r="C41" s="1" t="s">
        <v>34</v>
      </c>
      <c r="D41" s="1">
        <v>0.87</v>
      </c>
      <c r="E41" s="1">
        <v>0</v>
      </c>
      <c r="F41" s="3">
        <v>0</v>
      </c>
      <c r="G41" s="1">
        <v>1.1200000000000001</v>
      </c>
      <c r="H41" s="3">
        <f t="shared" si="20"/>
        <v>0.49750000000000005</v>
      </c>
    </row>
    <row r="42" spans="2:8" x14ac:dyDescent="0.25">
      <c r="B42" s="1" t="s">
        <v>23</v>
      </c>
      <c r="C42" s="1" t="s">
        <v>35</v>
      </c>
      <c r="D42" s="1">
        <v>0</v>
      </c>
      <c r="E42" s="1">
        <v>0</v>
      </c>
      <c r="F42" s="3">
        <v>0</v>
      </c>
      <c r="G42" s="1">
        <v>0</v>
      </c>
      <c r="H42" s="3">
        <f t="shared" si="20"/>
        <v>0</v>
      </c>
    </row>
    <row r="43" spans="2:8" x14ac:dyDescent="0.25">
      <c r="B43" s="1" t="s">
        <v>24</v>
      </c>
      <c r="C43" s="1" t="s">
        <v>36</v>
      </c>
      <c r="D43" s="1">
        <v>0</v>
      </c>
      <c r="E43" s="1">
        <v>0</v>
      </c>
      <c r="F43" s="3">
        <v>0</v>
      </c>
      <c r="G43" s="1">
        <v>0</v>
      </c>
      <c r="H43" s="3">
        <f t="shared" si="20"/>
        <v>0</v>
      </c>
    </row>
    <row r="44" spans="2:8" x14ac:dyDescent="0.25">
      <c r="B44" s="1" t="s">
        <v>37</v>
      </c>
      <c r="C44" s="1" t="s">
        <v>38</v>
      </c>
      <c r="D44" s="1">
        <v>6.92</v>
      </c>
      <c r="E44" s="1">
        <v>7.53</v>
      </c>
      <c r="F44" s="3">
        <v>9.3800000000000008</v>
      </c>
      <c r="G44" s="1">
        <v>3.73</v>
      </c>
      <c r="H44" s="3">
        <f t="shared" si="20"/>
        <v>6.89</v>
      </c>
    </row>
    <row r="45" spans="2:8" x14ac:dyDescent="0.25">
      <c r="B45" s="1" t="s">
        <v>39</v>
      </c>
      <c r="C45" s="1" t="s">
        <v>40</v>
      </c>
      <c r="D45" s="1">
        <v>100</v>
      </c>
      <c r="E45" s="1">
        <v>100</v>
      </c>
      <c r="F45" s="3">
        <v>100</v>
      </c>
      <c r="G45" s="1">
        <f>SUM(G33:G44)</f>
        <v>100.00000000000003</v>
      </c>
      <c r="H45" s="3">
        <f t="shared" si="20"/>
        <v>100</v>
      </c>
    </row>
    <row r="47" spans="2:8" x14ac:dyDescent="0.25">
      <c r="B47" s="6"/>
      <c r="C47" s="7" t="s">
        <v>63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</row>
    <row r="48" spans="2:8" x14ac:dyDescent="0.25">
      <c r="B48" s="2" t="s">
        <v>41</v>
      </c>
      <c r="C48" s="2" t="s">
        <v>26</v>
      </c>
      <c r="D48" s="113" t="s">
        <v>27</v>
      </c>
      <c r="E48" s="113"/>
      <c r="F48" s="113"/>
      <c r="G48" s="113"/>
      <c r="H48" s="113"/>
    </row>
    <row r="49" spans="2:8" x14ac:dyDescent="0.25">
      <c r="B49" s="1" t="s">
        <v>0</v>
      </c>
      <c r="C49" s="1" t="s">
        <v>1</v>
      </c>
      <c r="D49" s="1">
        <v>2.12</v>
      </c>
      <c r="E49" s="1">
        <v>11.84</v>
      </c>
      <c r="F49" s="3">
        <v>18.350000000000001</v>
      </c>
      <c r="G49" s="1">
        <v>10.55</v>
      </c>
      <c r="H49" s="30">
        <f>AVERAGE(D49:G49)</f>
        <v>10.715</v>
      </c>
    </row>
    <row r="50" spans="2:8" x14ac:dyDescent="0.25">
      <c r="B50" s="1" t="s">
        <v>2</v>
      </c>
      <c r="C50" s="1" t="s">
        <v>3</v>
      </c>
      <c r="D50" s="1">
        <v>1.77</v>
      </c>
      <c r="E50" s="1">
        <v>0.33</v>
      </c>
      <c r="F50" s="3">
        <v>0.32</v>
      </c>
      <c r="G50" s="1">
        <v>5.44</v>
      </c>
      <c r="H50" s="30">
        <f t="shared" ref="H50:H67" si="21">AVERAGE(D50:G50)</f>
        <v>1.9650000000000001</v>
      </c>
    </row>
    <row r="51" spans="2:8" x14ac:dyDescent="0.25">
      <c r="B51" s="1" t="s">
        <v>4</v>
      </c>
      <c r="C51" s="1" t="s">
        <v>5</v>
      </c>
      <c r="D51" s="1">
        <v>0</v>
      </c>
      <c r="E51" s="1">
        <v>0</v>
      </c>
      <c r="F51" s="3">
        <v>3.48</v>
      </c>
      <c r="G51" s="1">
        <v>0.34</v>
      </c>
      <c r="H51" s="30">
        <f t="shared" si="21"/>
        <v>0.95499999999999996</v>
      </c>
    </row>
    <row r="52" spans="2:8" x14ac:dyDescent="0.25">
      <c r="B52" s="1" t="s">
        <v>6</v>
      </c>
      <c r="C52" s="1" t="s">
        <v>28</v>
      </c>
      <c r="D52" s="1">
        <v>14.49</v>
      </c>
      <c r="E52" s="1">
        <v>21.05</v>
      </c>
      <c r="F52" s="3">
        <v>18.989999999999998</v>
      </c>
      <c r="G52" s="1">
        <v>9.52</v>
      </c>
      <c r="H52" s="30">
        <f t="shared" si="21"/>
        <v>16.012499999999999</v>
      </c>
    </row>
    <row r="53" spans="2:8" x14ac:dyDescent="0.25">
      <c r="B53" s="1" t="s">
        <v>7</v>
      </c>
      <c r="C53" s="1" t="s">
        <v>29</v>
      </c>
      <c r="D53" s="1">
        <v>12.01</v>
      </c>
      <c r="E53" s="1">
        <v>4.6100000000000003</v>
      </c>
      <c r="F53" s="3">
        <v>0.63</v>
      </c>
      <c r="G53" s="1">
        <v>5.44</v>
      </c>
      <c r="H53" s="30">
        <f t="shared" si="21"/>
        <v>5.6725000000000003</v>
      </c>
    </row>
    <row r="54" spans="2:8" x14ac:dyDescent="0.25">
      <c r="B54" s="1" t="s">
        <v>8</v>
      </c>
      <c r="C54" s="1" t="s">
        <v>9</v>
      </c>
      <c r="D54" s="1">
        <v>0</v>
      </c>
      <c r="E54" s="1">
        <v>0</v>
      </c>
      <c r="F54" s="3">
        <v>0</v>
      </c>
      <c r="G54" s="1">
        <v>0</v>
      </c>
      <c r="H54" s="30">
        <f t="shared" si="21"/>
        <v>0</v>
      </c>
    </row>
    <row r="55" spans="2:8" x14ac:dyDescent="0.25">
      <c r="B55" s="4" t="s">
        <v>10</v>
      </c>
      <c r="C55" s="4" t="s">
        <v>30</v>
      </c>
      <c r="D55" s="4">
        <v>30.39</v>
      </c>
      <c r="E55" s="4">
        <v>37.83</v>
      </c>
      <c r="F55" s="5">
        <v>41.77</v>
      </c>
      <c r="G55" s="4">
        <f>SUM(G49:G54)</f>
        <v>31.290000000000003</v>
      </c>
      <c r="H55" s="5">
        <f t="shared" si="21"/>
        <v>35.32</v>
      </c>
    </row>
    <row r="56" spans="2:8" x14ac:dyDescent="0.25">
      <c r="B56" s="1" t="s">
        <v>11</v>
      </c>
      <c r="C56" s="1" t="s">
        <v>12</v>
      </c>
      <c r="D56" s="1">
        <v>16.97</v>
      </c>
      <c r="E56" s="1">
        <v>19.079999999999998</v>
      </c>
      <c r="F56" s="3">
        <v>23.1</v>
      </c>
      <c r="G56" s="1">
        <v>16.670000000000002</v>
      </c>
      <c r="H56" s="30">
        <f t="shared" si="21"/>
        <v>18.954999999999998</v>
      </c>
    </row>
    <row r="57" spans="2:8" x14ac:dyDescent="0.25">
      <c r="B57" s="1" t="s">
        <v>13</v>
      </c>
      <c r="C57" s="1" t="s">
        <v>31</v>
      </c>
      <c r="D57" s="1">
        <v>0.35</v>
      </c>
      <c r="E57" s="1">
        <v>0.66</v>
      </c>
      <c r="F57" s="3">
        <v>0.63</v>
      </c>
      <c r="G57" s="1">
        <v>0.34</v>
      </c>
      <c r="H57" s="30">
        <f t="shared" si="21"/>
        <v>0.49500000000000005</v>
      </c>
    </row>
    <row r="58" spans="2:8" x14ac:dyDescent="0.25">
      <c r="B58" s="1" t="s">
        <v>15</v>
      </c>
      <c r="C58" s="1" t="s">
        <v>14</v>
      </c>
      <c r="D58" s="1">
        <v>0.7</v>
      </c>
      <c r="E58" s="1">
        <v>0.66</v>
      </c>
      <c r="F58" s="3">
        <v>0.63</v>
      </c>
      <c r="G58" s="1">
        <v>1.02</v>
      </c>
      <c r="H58" s="30">
        <f t="shared" si="21"/>
        <v>0.75249999999999995</v>
      </c>
    </row>
    <row r="59" spans="2:8" x14ac:dyDescent="0.25">
      <c r="B59" s="1" t="s">
        <v>17</v>
      </c>
      <c r="C59" s="1" t="s">
        <v>16</v>
      </c>
      <c r="D59" s="1">
        <v>2.1</v>
      </c>
      <c r="E59" s="1">
        <v>1.98</v>
      </c>
      <c r="F59" s="3">
        <v>1.26</v>
      </c>
      <c r="G59" s="1">
        <v>0.68</v>
      </c>
      <c r="H59" s="30">
        <f t="shared" si="21"/>
        <v>1.5049999999999999</v>
      </c>
    </row>
    <row r="60" spans="2:8" x14ac:dyDescent="0.25">
      <c r="B60" s="1" t="s">
        <v>19</v>
      </c>
      <c r="C60" s="1" t="s">
        <v>18</v>
      </c>
      <c r="D60" s="1">
        <v>6.01</v>
      </c>
      <c r="E60" s="1">
        <v>4.93</v>
      </c>
      <c r="F60" s="3">
        <v>1.58</v>
      </c>
      <c r="G60" s="1">
        <v>1.36</v>
      </c>
      <c r="H60" s="30">
        <f t="shared" si="21"/>
        <v>3.4699999999999998</v>
      </c>
    </row>
    <row r="61" spans="2:8" x14ac:dyDescent="0.25">
      <c r="B61" s="1" t="s">
        <v>20</v>
      </c>
      <c r="C61" s="1" t="s">
        <v>32</v>
      </c>
      <c r="D61" s="1">
        <v>28.63</v>
      </c>
      <c r="E61" s="1">
        <v>24.34</v>
      </c>
      <c r="F61" s="3">
        <v>25.64</v>
      </c>
      <c r="G61" s="1">
        <v>24.49</v>
      </c>
      <c r="H61" s="30">
        <f t="shared" si="21"/>
        <v>25.774999999999999</v>
      </c>
    </row>
    <row r="62" spans="2:8" x14ac:dyDescent="0.25">
      <c r="B62" s="1" t="s">
        <v>21</v>
      </c>
      <c r="C62" s="1" t="s">
        <v>33</v>
      </c>
      <c r="D62" s="1">
        <v>6.37</v>
      </c>
      <c r="E62" s="1">
        <v>3.95</v>
      </c>
      <c r="F62" s="3">
        <v>1.27</v>
      </c>
      <c r="G62" s="1">
        <v>0.68</v>
      </c>
      <c r="H62" s="30">
        <f t="shared" si="21"/>
        <v>3.0674999999999999</v>
      </c>
    </row>
    <row r="63" spans="2:8" x14ac:dyDescent="0.25">
      <c r="B63" s="1" t="s">
        <v>22</v>
      </c>
      <c r="C63" s="1" t="s">
        <v>34</v>
      </c>
      <c r="D63" s="1">
        <v>0</v>
      </c>
      <c r="E63" s="1">
        <v>0</v>
      </c>
      <c r="F63" s="3">
        <v>0</v>
      </c>
      <c r="G63" s="1">
        <v>0</v>
      </c>
      <c r="H63" s="30">
        <f t="shared" si="21"/>
        <v>0</v>
      </c>
    </row>
    <row r="64" spans="2:8" x14ac:dyDescent="0.25">
      <c r="B64" s="1" t="s">
        <v>23</v>
      </c>
      <c r="C64" s="1" t="s">
        <v>35</v>
      </c>
      <c r="D64" s="1">
        <v>0</v>
      </c>
      <c r="E64" s="1">
        <v>0</v>
      </c>
      <c r="F64" s="3">
        <v>0</v>
      </c>
      <c r="G64" s="1">
        <v>0</v>
      </c>
      <c r="H64" s="30">
        <f t="shared" si="21"/>
        <v>0</v>
      </c>
    </row>
    <row r="65" spans="2:8" x14ac:dyDescent="0.25">
      <c r="B65" s="1" t="s">
        <v>24</v>
      </c>
      <c r="C65" s="1" t="s">
        <v>36</v>
      </c>
      <c r="D65" s="1">
        <v>0</v>
      </c>
      <c r="E65" s="1">
        <v>0</v>
      </c>
      <c r="F65" s="3">
        <v>0</v>
      </c>
      <c r="G65" s="1">
        <v>0</v>
      </c>
      <c r="H65" s="30">
        <f t="shared" si="21"/>
        <v>0</v>
      </c>
    </row>
    <row r="66" spans="2:8" x14ac:dyDescent="0.25">
      <c r="B66" s="1" t="s">
        <v>37</v>
      </c>
      <c r="C66" s="1" t="s">
        <v>38</v>
      </c>
      <c r="D66" s="1">
        <v>8.48</v>
      </c>
      <c r="E66" s="1">
        <v>6.57</v>
      </c>
      <c r="F66" s="3">
        <v>4.12</v>
      </c>
      <c r="G66" s="37">
        <v>23.47</v>
      </c>
      <c r="H66" s="30">
        <f t="shared" si="21"/>
        <v>10.66</v>
      </c>
    </row>
    <row r="67" spans="2:8" x14ac:dyDescent="0.25">
      <c r="B67" s="1" t="s">
        <v>39</v>
      </c>
      <c r="C67" s="1" t="s">
        <v>40</v>
      </c>
      <c r="D67" s="1">
        <v>100.00000000000001</v>
      </c>
      <c r="E67" s="1">
        <v>100</v>
      </c>
      <c r="F67" s="3">
        <v>100</v>
      </c>
      <c r="G67" s="1">
        <f>SUM(G55:G66)</f>
        <v>100.00000000000001</v>
      </c>
      <c r="H67" s="30">
        <f t="shared" si="21"/>
        <v>100</v>
      </c>
    </row>
    <row r="69" spans="2:8" x14ac:dyDescent="0.25">
      <c r="B69" s="6"/>
      <c r="C69" s="7" t="s">
        <v>64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</row>
    <row r="70" spans="2:8" x14ac:dyDescent="0.25">
      <c r="B70" s="2" t="s">
        <v>41</v>
      </c>
      <c r="C70" s="2" t="s">
        <v>26</v>
      </c>
      <c r="D70" s="113" t="s">
        <v>27</v>
      </c>
      <c r="E70" s="113"/>
      <c r="F70" s="113"/>
      <c r="G70" s="113"/>
      <c r="H70" s="113"/>
    </row>
    <row r="71" spans="2:8" x14ac:dyDescent="0.25">
      <c r="B71" s="1" t="s">
        <v>0</v>
      </c>
      <c r="C71" s="1" t="s">
        <v>1</v>
      </c>
      <c r="D71" s="1">
        <v>5.28</v>
      </c>
      <c r="E71" s="1">
        <v>16</v>
      </c>
      <c r="F71" s="3">
        <v>10.24</v>
      </c>
      <c r="G71" s="1">
        <v>8.66</v>
      </c>
      <c r="H71" s="3">
        <f>AVERAGE(D71:G71)</f>
        <v>10.045000000000002</v>
      </c>
    </row>
    <row r="72" spans="2:8" x14ac:dyDescent="0.25">
      <c r="B72" s="1" t="s">
        <v>2</v>
      </c>
      <c r="C72" s="1" t="s">
        <v>3</v>
      </c>
      <c r="D72" s="1">
        <v>1.1299999999999999</v>
      </c>
      <c r="E72" s="1">
        <v>2.67</v>
      </c>
      <c r="F72" s="3">
        <v>8.92</v>
      </c>
      <c r="G72" s="1">
        <v>9.94</v>
      </c>
      <c r="H72" s="3">
        <f t="shared" ref="H72:H89" si="22">AVERAGE(D72:G72)</f>
        <v>5.6649999999999991</v>
      </c>
    </row>
    <row r="73" spans="2:8" x14ac:dyDescent="0.25">
      <c r="B73" s="1" t="s">
        <v>4</v>
      </c>
      <c r="C73" s="1" t="s">
        <v>5</v>
      </c>
      <c r="D73" s="1">
        <v>0</v>
      </c>
      <c r="E73" s="1">
        <v>0</v>
      </c>
      <c r="F73" s="3">
        <v>0</v>
      </c>
      <c r="G73" s="1">
        <v>0</v>
      </c>
      <c r="H73" s="3">
        <f t="shared" si="22"/>
        <v>0</v>
      </c>
    </row>
    <row r="74" spans="2:8" x14ac:dyDescent="0.25">
      <c r="B74" s="1" t="s">
        <v>6</v>
      </c>
      <c r="C74" s="1" t="s">
        <v>28</v>
      </c>
      <c r="D74" s="1">
        <v>8.31</v>
      </c>
      <c r="E74" s="1">
        <v>11.47</v>
      </c>
      <c r="F74" s="3">
        <v>12.6</v>
      </c>
      <c r="G74" s="1">
        <v>6.09</v>
      </c>
      <c r="H74" s="3">
        <f t="shared" si="22"/>
        <v>9.6174999999999997</v>
      </c>
    </row>
    <row r="75" spans="2:8" x14ac:dyDescent="0.25">
      <c r="B75" s="1" t="s">
        <v>7</v>
      </c>
      <c r="C75" s="1" t="s">
        <v>29</v>
      </c>
      <c r="D75" s="1">
        <v>10.56</v>
      </c>
      <c r="E75" s="1">
        <v>7.73</v>
      </c>
      <c r="F75" s="3">
        <v>7.87</v>
      </c>
      <c r="G75" s="1">
        <v>4.16</v>
      </c>
      <c r="H75" s="3">
        <f t="shared" si="22"/>
        <v>7.58</v>
      </c>
    </row>
    <row r="76" spans="2:8" x14ac:dyDescent="0.25">
      <c r="B76" s="1" t="s">
        <v>8</v>
      </c>
      <c r="C76" s="1" t="s">
        <v>9</v>
      </c>
      <c r="D76" s="1">
        <v>0</v>
      </c>
      <c r="E76" s="1">
        <v>0</v>
      </c>
      <c r="F76" s="3">
        <v>0</v>
      </c>
      <c r="G76" s="1">
        <v>0</v>
      </c>
      <c r="H76" s="3">
        <f t="shared" si="22"/>
        <v>0</v>
      </c>
    </row>
    <row r="77" spans="2:8" x14ac:dyDescent="0.25">
      <c r="B77" s="4" t="s">
        <v>10</v>
      </c>
      <c r="C77" s="4" t="s">
        <v>30</v>
      </c>
      <c r="D77" s="4">
        <f>SUM(D71:D76)</f>
        <v>25.28</v>
      </c>
      <c r="E77" s="4">
        <v>37.869999999999997</v>
      </c>
      <c r="F77" s="5">
        <v>39.630000000000003</v>
      </c>
      <c r="G77" s="4">
        <f>SUM(G71:G76)</f>
        <v>28.85</v>
      </c>
      <c r="H77" s="5">
        <f t="shared" si="22"/>
        <v>32.907499999999999</v>
      </c>
    </row>
    <row r="78" spans="2:8" x14ac:dyDescent="0.25">
      <c r="B78" s="1" t="s">
        <v>11</v>
      </c>
      <c r="C78" s="1" t="s">
        <v>12</v>
      </c>
      <c r="D78" s="1">
        <v>22.27</v>
      </c>
      <c r="E78" s="1">
        <v>21.6</v>
      </c>
      <c r="F78" s="3">
        <v>17.850000000000001</v>
      </c>
      <c r="G78" s="1">
        <v>18.59</v>
      </c>
      <c r="H78" s="3">
        <f t="shared" si="22"/>
        <v>20.077500000000001</v>
      </c>
    </row>
    <row r="79" spans="2:8" x14ac:dyDescent="0.25">
      <c r="B79" s="1" t="s">
        <v>13</v>
      </c>
      <c r="C79" s="1" t="s">
        <v>31</v>
      </c>
      <c r="D79" s="1">
        <v>0.37</v>
      </c>
      <c r="E79" s="1">
        <v>0.27</v>
      </c>
      <c r="F79" s="3">
        <v>0.26</v>
      </c>
      <c r="G79" s="1">
        <v>0.32</v>
      </c>
      <c r="H79" s="3">
        <f t="shared" si="22"/>
        <v>0.30499999999999999</v>
      </c>
    </row>
    <row r="80" spans="2:8" x14ac:dyDescent="0.25">
      <c r="B80" s="1" t="s">
        <v>15</v>
      </c>
      <c r="C80" s="1" t="s">
        <v>14</v>
      </c>
      <c r="D80" s="1">
        <v>1.1299999999999999</v>
      </c>
      <c r="E80" s="1">
        <v>0.54</v>
      </c>
      <c r="F80" s="3">
        <v>0.26</v>
      </c>
      <c r="G80" s="1">
        <v>0.64</v>
      </c>
      <c r="H80" s="3">
        <f t="shared" si="22"/>
        <v>0.64249999999999996</v>
      </c>
    </row>
    <row r="81" spans="2:8" x14ac:dyDescent="0.25">
      <c r="B81" s="1" t="s">
        <v>17</v>
      </c>
      <c r="C81" s="1" t="s">
        <v>16</v>
      </c>
      <c r="D81" s="1">
        <v>1.89</v>
      </c>
      <c r="E81" s="1">
        <v>1.07</v>
      </c>
      <c r="F81" s="3">
        <v>0.79</v>
      </c>
      <c r="G81" s="1">
        <v>1.92</v>
      </c>
      <c r="H81" s="3">
        <f t="shared" si="22"/>
        <v>1.4175</v>
      </c>
    </row>
    <row r="82" spans="2:8" x14ac:dyDescent="0.25">
      <c r="B82" s="1" t="s">
        <v>19</v>
      </c>
      <c r="C82" s="1" t="s">
        <v>18</v>
      </c>
      <c r="D82" s="1">
        <v>6.04</v>
      </c>
      <c r="E82" s="1">
        <v>6.94</v>
      </c>
      <c r="F82" s="3">
        <v>3.15</v>
      </c>
      <c r="G82" s="1">
        <v>5.13</v>
      </c>
      <c r="H82" s="3">
        <f t="shared" si="22"/>
        <v>5.3149999999999995</v>
      </c>
    </row>
    <row r="83" spans="2:8" x14ac:dyDescent="0.25">
      <c r="B83" s="1" t="s">
        <v>20</v>
      </c>
      <c r="C83" s="1" t="s">
        <v>32</v>
      </c>
      <c r="D83" s="1">
        <v>29.06</v>
      </c>
      <c r="E83" s="1">
        <v>23.46</v>
      </c>
      <c r="F83" s="3">
        <v>23.36</v>
      </c>
      <c r="G83" s="1">
        <v>25</v>
      </c>
      <c r="H83" s="3">
        <f t="shared" si="22"/>
        <v>25.22</v>
      </c>
    </row>
    <row r="84" spans="2:8" x14ac:dyDescent="0.25">
      <c r="B84" s="1" t="s">
        <v>21</v>
      </c>
      <c r="C84" s="1" t="s">
        <v>33</v>
      </c>
      <c r="D84" s="1">
        <v>7.17</v>
      </c>
      <c r="E84" s="1">
        <v>3.46</v>
      </c>
      <c r="F84" s="3">
        <v>6.04</v>
      </c>
      <c r="G84" s="1">
        <v>13.14</v>
      </c>
      <c r="H84" s="3">
        <f t="shared" si="22"/>
        <v>7.4524999999999997</v>
      </c>
    </row>
    <row r="85" spans="2:8" x14ac:dyDescent="0.25">
      <c r="B85" s="1" t="s">
        <v>22</v>
      </c>
      <c r="C85" s="1" t="s">
        <v>34</v>
      </c>
      <c r="D85" s="1">
        <v>0</v>
      </c>
      <c r="E85" s="1">
        <v>1.07</v>
      </c>
      <c r="F85" s="3">
        <v>0.52</v>
      </c>
      <c r="G85" s="1">
        <v>0.32</v>
      </c>
      <c r="H85" s="3">
        <f t="shared" si="22"/>
        <v>0.47750000000000004</v>
      </c>
    </row>
    <row r="86" spans="2:8" x14ac:dyDescent="0.25">
      <c r="B86" s="1" t="s">
        <v>23</v>
      </c>
      <c r="C86" s="1" t="s">
        <v>35</v>
      </c>
      <c r="D86" s="1">
        <v>0</v>
      </c>
      <c r="E86" s="1">
        <v>0</v>
      </c>
      <c r="F86" s="3">
        <v>0</v>
      </c>
      <c r="G86" s="1">
        <v>0</v>
      </c>
      <c r="H86" s="3">
        <f t="shared" si="22"/>
        <v>0</v>
      </c>
    </row>
    <row r="87" spans="2:8" x14ac:dyDescent="0.25">
      <c r="B87" s="1" t="s">
        <v>24</v>
      </c>
      <c r="C87" s="1" t="s">
        <v>36</v>
      </c>
      <c r="D87" s="1">
        <v>0</v>
      </c>
      <c r="E87" s="1">
        <v>0</v>
      </c>
      <c r="F87" s="3">
        <v>0</v>
      </c>
      <c r="G87" s="1">
        <v>0.32</v>
      </c>
      <c r="H87" s="3">
        <f t="shared" si="22"/>
        <v>0.08</v>
      </c>
    </row>
    <row r="88" spans="2:8" x14ac:dyDescent="0.25">
      <c r="B88" s="1" t="s">
        <v>37</v>
      </c>
      <c r="C88" s="1" t="s">
        <v>38</v>
      </c>
      <c r="D88" s="1">
        <v>6.79</v>
      </c>
      <c r="E88" s="1">
        <v>3.72</v>
      </c>
      <c r="F88" s="3">
        <v>8.14</v>
      </c>
      <c r="G88" s="1">
        <v>5.77</v>
      </c>
      <c r="H88" s="3">
        <f t="shared" si="22"/>
        <v>6.1049999999999995</v>
      </c>
    </row>
    <row r="89" spans="2:8" x14ac:dyDescent="0.25">
      <c r="B89" s="1" t="s">
        <v>39</v>
      </c>
      <c r="C89" s="1" t="s">
        <v>40</v>
      </c>
      <c r="D89" s="1">
        <f>SUM(D77:D88)</f>
        <v>100</v>
      </c>
      <c r="E89" s="1">
        <v>100</v>
      </c>
      <c r="F89" s="3">
        <v>100</v>
      </c>
      <c r="G89" s="1">
        <f>SUM(G77:G88)</f>
        <v>99.999999999999986</v>
      </c>
      <c r="H89" s="3">
        <f t="shared" si="22"/>
        <v>100</v>
      </c>
    </row>
    <row r="91" spans="2:8" x14ac:dyDescent="0.25">
      <c r="B91" s="6"/>
      <c r="C91" s="7" t="s">
        <v>65</v>
      </c>
      <c r="D91" s="7" t="s">
        <v>46</v>
      </c>
      <c r="E91" s="7" t="s">
        <v>47</v>
      </c>
      <c r="F91" s="7" t="s">
        <v>42</v>
      </c>
      <c r="G91" s="7" t="s">
        <v>49</v>
      </c>
      <c r="H91" s="7" t="s">
        <v>50</v>
      </c>
    </row>
    <row r="92" spans="2:8" x14ac:dyDescent="0.25">
      <c r="B92" s="2" t="s">
        <v>41</v>
      </c>
      <c r="C92" s="2" t="s">
        <v>26</v>
      </c>
      <c r="D92" s="113" t="s">
        <v>27</v>
      </c>
      <c r="E92" s="113"/>
      <c r="F92" s="113"/>
      <c r="G92" s="113"/>
      <c r="H92" s="113"/>
    </row>
    <row r="93" spans="2:8" x14ac:dyDescent="0.25">
      <c r="B93" s="1" t="s">
        <v>0</v>
      </c>
      <c r="C93" s="1" t="s">
        <v>1</v>
      </c>
      <c r="D93" s="1">
        <v>4.43</v>
      </c>
      <c r="E93" s="1">
        <v>11.67</v>
      </c>
      <c r="F93" s="3">
        <v>14.32</v>
      </c>
      <c r="G93" s="1">
        <v>10.84</v>
      </c>
      <c r="H93" s="3">
        <f>AVERAGE(D93:G93)</f>
        <v>10.315000000000001</v>
      </c>
    </row>
    <row r="94" spans="2:8" x14ac:dyDescent="0.25">
      <c r="B94" s="1" t="s">
        <v>2</v>
      </c>
      <c r="C94" s="1" t="s">
        <v>3</v>
      </c>
      <c r="D94" s="1">
        <v>9.59</v>
      </c>
      <c r="E94" s="1">
        <v>1</v>
      </c>
      <c r="F94" s="3">
        <v>2.0499999999999998</v>
      </c>
      <c r="G94" s="1">
        <v>7.74</v>
      </c>
      <c r="H94" s="3">
        <f t="shared" ref="H94:H111" si="23">AVERAGE(D94:G94)</f>
        <v>5.0950000000000006</v>
      </c>
    </row>
    <row r="95" spans="2:8" x14ac:dyDescent="0.25">
      <c r="B95" s="1" t="s">
        <v>4</v>
      </c>
      <c r="C95" s="1" t="s">
        <v>5</v>
      </c>
      <c r="D95" s="1">
        <v>2.21</v>
      </c>
      <c r="E95" s="1">
        <v>5.33</v>
      </c>
      <c r="F95" s="3">
        <v>0.91</v>
      </c>
      <c r="G95" s="1">
        <v>1.86</v>
      </c>
      <c r="H95" s="3">
        <f t="shared" si="23"/>
        <v>2.5774999999999997</v>
      </c>
    </row>
    <row r="96" spans="2:8" x14ac:dyDescent="0.25">
      <c r="B96" s="1" t="s">
        <v>6</v>
      </c>
      <c r="C96" s="1" t="s">
        <v>28</v>
      </c>
      <c r="D96" s="1">
        <v>5.9</v>
      </c>
      <c r="E96" s="1">
        <v>8.33</v>
      </c>
      <c r="F96" s="3">
        <v>10.91</v>
      </c>
      <c r="G96" s="1">
        <v>6.19</v>
      </c>
      <c r="H96" s="3">
        <f t="shared" si="23"/>
        <v>7.8325000000000005</v>
      </c>
    </row>
    <row r="97" spans="2:8" x14ac:dyDescent="0.25">
      <c r="B97" s="1" t="s">
        <v>7</v>
      </c>
      <c r="C97" s="1" t="s">
        <v>29</v>
      </c>
      <c r="D97" s="1">
        <v>3.33</v>
      </c>
      <c r="E97" s="1">
        <v>1.67</v>
      </c>
      <c r="F97" s="3">
        <v>4.54</v>
      </c>
      <c r="G97" s="1">
        <v>3.71</v>
      </c>
      <c r="H97" s="3">
        <f t="shared" si="23"/>
        <v>3.3125</v>
      </c>
    </row>
    <row r="98" spans="2:8" x14ac:dyDescent="0.25">
      <c r="B98" s="1" t="s">
        <v>8</v>
      </c>
      <c r="C98" s="1" t="s">
        <v>9</v>
      </c>
      <c r="D98" s="1">
        <v>0</v>
      </c>
      <c r="E98" s="1">
        <v>0</v>
      </c>
      <c r="F98" s="3">
        <v>0</v>
      </c>
      <c r="G98" s="1">
        <v>0</v>
      </c>
      <c r="H98" s="3">
        <f t="shared" si="23"/>
        <v>0</v>
      </c>
    </row>
    <row r="99" spans="2:8" x14ac:dyDescent="0.25">
      <c r="B99" s="4" t="s">
        <v>10</v>
      </c>
      <c r="C99" s="4" t="s">
        <v>30</v>
      </c>
      <c r="D99" s="4">
        <f>SUM(D93:D98)</f>
        <v>25.46</v>
      </c>
      <c r="E99" s="4">
        <v>28</v>
      </c>
      <c r="F99" s="5">
        <v>32.729999999999997</v>
      </c>
      <c r="G99" s="4">
        <f>SUM(G93:G98)</f>
        <v>30.34</v>
      </c>
      <c r="H99" s="5">
        <f t="shared" si="23"/>
        <v>29.1325</v>
      </c>
    </row>
    <row r="100" spans="2:8" x14ac:dyDescent="0.25">
      <c r="B100" s="1" t="s">
        <v>11</v>
      </c>
      <c r="C100" s="1" t="s">
        <v>12</v>
      </c>
      <c r="D100" s="1">
        <v>18.82</v>
      </c>
      <c r="E100" s="1">
        <v>15</v>
      </c>
      <c r="F100" s="3">
        <v>21.59</v>
      </c>
      <c r="G100" s="1">
        <v>24.15</v>
      </c>
      <c r="H100" s="3">
        <f t="shared" si="23"/>
        <v>19.89</v>
      </c>
    </row>
    <row r="101" spans="2:8" x14ac:dyDescent="0.25">
      <c r="B101" s="1" t="s">
        <v>13</v>
      </c>
      <c r="C101" s="1" t="s">
        <v>31</v>
      </c>
      <c r="D101" s="1">
        <v>0.37</v>
      </c>
      <c r="E101" s="1">
        <v>1.33</v>
      </c>
      <c r="F101" s="3">
        <v>0.46</v>
      </c>
      <c r="G101" s="1">
        <v>1.55</v>
      </c>
      <c r="H101" s="3">
        <f t="shared" si="23"/>
        <v>0.92749999999999999</v>
      </c>
    </row>
    <row r="102" spans="2:8" x14ac:dyDescent="0.25">
      <c r="B102" s="1" t="s">
        <v>15</v>
      </c>
      <c r="C102" s="1" t="s">
        <v>14</v>
      </c>
      <c r="D102" s="1">
        <v>0.74</v>
      </c>
      <c r="E102" s="1">
        <v>1</v>
      </c>
      <c r="F102" s="3">
        <v>0.92</v>
      </c>
      <c r="G102" s="1">
        <v>0.31</v>
      </c>
      <c r="H102" s="3">
        <f t="shared" si="23"/>
        <v>0.74250000000000005</v>
      </c>
    </row>
    <row r="103" spans="2:8" x14ac:dyDescent="0.25">
      <c r="B103" s="1" t="s">
        <v>17</v>
      </c>
      <c r="C103" s="1" t="s">
        <v>16</v>
      </c>
      <c r="D103" s="1">
        <v>2.2200000000000002</v>
      </c>
      <c r="E103" s="1">
        <v>1</v>
      </c>
      <c r="F103" s="3">
        <v>1.59</v>
      </c>
      <c r="G103" s="1">
        <v>1.86</v>
      </c>
      <c r="H103" s="3">
        <f t="shared" si="23"/>
        <v>1.6675000000000002</v>
      </c>
    </row>
    <row r="104" spans="2:8" x14ac:dyDescent="0.25">
      <c r="B104" s="1" t="s">
        <v>19</v>
      </c>
      <c r="C104" s="1" t="s">
        <v>18</v>
      </c>
      <c r="D104" s="1">
        <v>9.9600000000000009</v>
      </c>
      <c r="E104" s="1">
        <v>17</v>
      </c>
      <c r="F104" s="3">
        <v>12.27</v>
      </c>
      <c r="G104" s="1">
        <v>8.36</v>
      </c>
      <c r="H104" s="3">
        <f t="shared" si="23"/>
        <v>11.897500000000001</v>
      </c>
    </row>
    <row r="105" spans="2:8" x14ac:dyDescent="0.25">
      <c r="B105" s="1" t="s">
        <v>20</v>
      </c>
      <c r="C105" s="1" t="s">
        <v>32</v>
      </c>
      <c r="D105" s="1">
        <v>32.47</v>
      </c>
      <c r="E105" s="1">
        <v>27.67</v>
      </c>
      <c r="F105" s="3">
        <v>22.73</v>
      </c>
      <c r="G105" s="1">
        <v>27.55</v>
      </c>
      <c r="H105" s="3">
        <f t="shared" si="23"/>
        <v>27.605</v>
      </c>
    </row>
    <row r="106" spans="2:8" x14ac:dyDescent="0.25">
      <c r="B106" s="1" t="s">
        <v>21</v>
      </c>
      <c r="C106" s="1" t="s">
        <v>33</v>
      </c>
      <c r="D106" s="1">
        <v>6.27</v>
      </c>
      <c r="E106" s="1">
        <v>1.67</v>
      </c>
      <c r="F106" s="3">
        <v>1.82</v>
      </c>
      <c r="G106" s="1">
        <v>3.1</v>
      </c>
      <c r="H106" s="3">
        <f t="shared" si="23"/>
        <v>3.2149999999999999</v>
      </c>
    </row>
    <row r="107" spans="2:8" x14ac:dyDescent="0.25">
      <c r="B107" s="1" t="s">
        <v>22</v>
      </c>
      <c r="C107" s="1" t="s">
        <v>34</v>
      </c>
      <c r="D107" s="1">
        <v>0</v>
      </c>
      <c r="E107" s="1">
        <v>0</v>
      </c>
      <c r="F107" s="3">
        <v>0.67</v>
      </c>
      <c r="G107" s="1">
        <v>0</v>
      </c>
      <c r="H107" s="3">
        <f t="shared" si="23"/>
        <v>0.16750000000000001</v>
      </c>
    </row>
    <row r="108" spans="2:8" x14ac:dyDescent="0.25">
      <c r="B108" s="1" t="s">
        <v>23</v>
      </c>
      <c r="C108" s="1" t="s">
        <v>35</v>
      </c>
      <c r="D108" s="1">
        <v>0</v>
      </c>
      <c r="E108" s="1">
        <v>0</v>
      </c>
      <c r="F108" s="3">
        <v>0</v>
      </c>
      <c r="G108" s="1">
        <v>0</v>
      </c>
      <c r="H108" s="3">
        <f t="shared" si="23"/>
        <v>0</v>
      </c>
    </row>
    <row r="109" spans="2:8" x14ac:dyDescent="0.25">
      <c r="B109" s="1" t="s">
        <v>24</v>
      </c>
      <c r="C109" s="1" t="s">
        <v>36</v>
      </c>
      <c r="D109" s="1">
        <v>0</v>
      </c>
      <c r="E109" s="1">
        <v>0</v>
      </c>
      <c r="F109" s="3">
        <v>0</v>
      </c>
      <c r="G109" s="1">
        <v>0</v>
      </c>
      <c r="H109" s="3">
        <f t="shared" si="23"/>
        <v>0</v>
      </c>
    </row>
    <row r="110" spans="2:8" x14ac:dyDescent="0.25">
      <c r="B110" s="1" t="s">
        <v>37</v>
      </c>
      <c r="C110" s="1" t="s">
        <v>38</v>
      </c>
      <c r="D110" s="1">
        <v>3.69</v>
      </c>
      <c r="E110" s="1">
        <v>7.33</v>
      </c>
      <c r="F110" s="3">
        <v>5.22</v>
      </c>
      <c r="G110" s="1">
        <v>2.78</v>
      </c>
      <c r="H110" s="3">
        <f t="shared" si="23"/>
        <v>4.7549999999999999</v>
      </c>
    </row>
    <row r="111" spans="2:8" x14ac:dyDescent="0.25">
      <c r="B111" s="1" t="s">
        <v>39</v>
      </c>
      <c r="C111" s="1" t="s">
        <v>40</v>
      </c>
      <c r="D111" s="1">
        <f>SUM(D99:D110)</f>
        <v>99.999999999999986</v>
      </c>
      <c r="E111" s="1">
        <v>100</v>
      </c>
      <c r="F111" s="3">
        <v>100</v>
      </c>
      <c r="G111" s="1">
        <f>SUM(G99:G110)</f>
        <v>99.999999999999986</v>
      </c>
      <c r="H111" s="3">
        <f t="shared" si="23"/>
        <v>100</v>
      </c>
    </row>
    <row r="113" spans="2:8" x14ac:dyDescent="0.25">
      <c r="B113" s="6"/>
      <c r="C113" s="7" t="s">
        <v>66</v>
      </c>
      <c r="D113" s="7" t="s">
        <v>46</v>
      </c>
      <c r="E113" s="7" t="s">
        <v>47</v>
      </c>
      <c r="F113" s="7" t="s">
        <v>42</v>
      </c>
      <c r="G113" s="7" t="s">
        <v>49</v>
      </c>
      <c r="H113" s="7" t="s">
        <v>50</v>
      </c>
    </row>
    <row r="114" spans="2:8" x14ac:dyDescent="0.25">
      <c r="B114" s="2" t="s">
        <v>41</v>
      </c>
      <c r="C114" s="2" t="s">
        <v>26</v>
      </c>
      <c r="D114" s="113" t="s">
        <v>27</v>
      </c>
      <c r="E114" s="113"/>
      <c r="F114" s="113"/>
      <c r="G114" s="113"/>
      <c r="H114" s="113"/>
    </row>
    <row r="115" spans="2:8" x14ac:dyDescent="0.25">
      <c r="B115" s="1" t="s">
        <v>0</v>
      </c>
      <c r="C115" s="1" t="s">
        <v>1</v>
      </c>
      <c r="D115" s="1">
        <v>13.75</v>
      </c>
      <c r="E115" s="1">
        <v>15.79</v>
      </c>
      <c r="F115" s="3">
        <v>14.69</v>
      </c>
      <c r="G115" s="1">
        <v>17.39</v>
      </c>
      <c r="H115" s="3">
        <f>AVERAGE(D115:G115)</f>
        <v>15.404999999999999</v>
      </c>
    </row>
    <row r="116" spans="2:8" x14ac:dyDescent="0.25">
      <c r="B116" s="1" t="s">
        <v>2</v>
      </c>
      <c r="C116" s="1" t="s">
        <v>3</v>
      </c>
      <c r="D116" s="1">
        <v>0.34</v>
      </c>
      <c r="E116" s="1">
        <v>0.35</v>
      </c>
      <c r="F116" s="3">
        <v>11.6</v>
      </c>
      <c r="G116" s="1">
        <v>0.62</v>
      </c>
      <c r="H116" s="3">
        <f t="shared" ref="H116:H133" si="24">AVERAGE(D116:G116)</f>
        <v>3.2274999999999996</v>
      </c>
    </row>
    <row r="117" spans="2:8" x14ac:dyDescent="0.25">
      <c r="B117" s="1" t="s">
        <v>4</v>
      </c>
      <c r="C117" s="1" t="s">
        <v>5</v>
      </c>
      <c r="D117" s="1">
        <v>0</v>
      </c>
      <c r="E117" s="1">
        <v>0.7</v>
      </c>
      <c r="F117" s="3">
        <v>2.06</v>
      </c>
      <c r="G117" s="1">
        <v>1.55</v>
      </c>
      <c r="H117" s="3">
        <f t="shared" si="24"/>
        <v>1.0774999999999999</v>
      </c>
    </row>
    <row r="118" spans="2:8" x14ac:dyDescent="0.25">
      <c r="B118" s="1" t="s">
        <v>6</v>
      </c>
      <c r="C118" s="1" t="s">
        <v>28</v>
      </c>
      <c r="D118" s="1">
        <v>4.12</v>
      </c>
      <c r="E118" s="1">
        <v>4.91</v>
      </c>
      <c r="F118" s="3">
        <v>2.06</v>
      </c>
      <c r="G118" s="1">
        <v>10.25</v>
      </c>
      <c r="H118" s="3">
        <f t="shared" si="24"/>
        <v>5.3350000000000009</v>
      </c>
    </row>
    <row r="119" spans="2:8" x14ac:dyDescent="0.25">
      <c r="B119" s="1" t="s">
        <v>7</v>
      </c>
      <c r="C119" s="1" t="s">
        <v>29</v>
      </c>
      <c r="D119" s="1">
        <v>6.19</v>
      </c>
      <c r="E119" s="1">
        <v>3.86</v>
      </c>
      <c r="F119" s="3">
        <v>6.45</v>
      </c>
      <c r="G119" s="1">
        <v>3.11</v>
      </c>
      <c r="H119" s="3">
        <f t="shared" si="24"/>
        <v>4.9024999999999999</v>
      </c>
    </row>
    <row r="120" spans="2:8" x14ac:dyDescent="0.25">
      <c r="B120" s="1" t="s">
        <v>8</v>
      </c>
      <c r="C120" s="1" t="s">
        <v>9</v>
      </c>
      <c r="D120" s="1">
        <v>0</v>
      </c>
      <c r="E120" s="1">
        <v>0</v>
      </c>
      <c r="F120" s="3">
        <v>0</v>
      </c>
      <c r="G120" s="1">
        <v>0</v>
      </c>
      <c r="H120" s="3">
        <f t="shared" si="24"/>
        <v>0</v>
      </c>
    </row>
    <row r="121" spans="2:8" x14ac:dyDescent="0.25">
      <c r="B121" s="4" t="s">
        <v>10</v>
      </c>
      <c r="C121" s="4" t="s">
        <v>30</v>
      </c>
      <c r="D121" s="4">
        <v>24.400000000000002</v>
      </c>
      <c r="E121" s="4">
        <v>25.61</v>
      </c>
      <c r="F121" s="5">
        <v>36.86</v>
      </c>
      <c r="G121" s="4">
        <f>SUM(G115:G120)</f>
        <v>32.92</v>
      </c>
      <c r="H121" s="5">
        <f t="shared" si="24"/>
        <v>29.947500000000002</v>
      </c>
    </row>
    <row r="122" spans="2:8" x14ac:dyDescent="0.25">
      <c r="B122" s="1" t="s">
        <v>11</v>
      </c>
      <c r="C122" s="1" t="s">
        <v>12</v>
      </c>
      <c r="D122" s="1">
        <v>21.65</v>
      </c>
      <c r="E122" s="1">
        <v>25.62</v>
      </c>
      <c r="F122" s="3">
        <v>24.48</v>
      </c>
      <c r="G122" s="1">
        <v>23.6</v>
      </c>
      <c r="H122" s="3">
        <f t="shared" si="24"/>
        <v>23.837499999999999</v>
      </c>
    </row>
    <row r="123" spans="2:8" x14ac:dyDescent="0.25">
      <c r="B123" s="1" t="s">
        <v>13</v>
      </c>
      <c r="C123" s="1" t="s">
        <v>31</v>
      </c>
      <c r="D123" s="1">
        <v>0.34</v>
      </c>
      <c r="E123" s="1">
        <v>1.05</v>
      </c>
      <c r="F123" s="3">
        <v>0.52</v>
      </c>
      <c r="G123" s="1">
        <v>0.31</v>
      </c>
      <c r="H123" s="3">
        <f t="shared" si="24"/>
        <v>0.55500000000000005</v>
      </c>
    </row>
    <row r="124" spans="2:8" x14ac:dyDescent="0.25">
      <c r="B124" s="1" t="s">
        <v>15</v>
      </c>
      <c r="C124" s="1" t="s">
        <v>14</v>
      </c>
      <c r="D124" s="1">
        <v>0.69</v>
      </c>
      <c r="E124" s="1">
        <v>1.05</v>
      </c>
      <c r="F124" s="3">
        <v>0.76</v>
      </c>
      <c r="G124" s="1">
        <v>0.93</v>
      </c>
      <c r="H124" s="3">
        <f t="shared" si="24"/>
        <v>0.85750000000000004</v>
      </c>
    </row>
    <row r="125" spans="2:8" x14ac:dyDescent="0.25">
      <c r="B125" s="1" t="s">
        <v>17</v>
      </c>
      <c r="C125" s="1" t="s">
        <v>16</v>
      </c>
      <c r="D125" s="1">
        <v>1.38</v>
      </c>
      <c r="E125" s="1">
        <v>2.1</v>
      </c>
      <c r="F125" s="3">
        <v>0.52</v>
      </c>
      <c r="G125" s="1">
        <v>2.17</v>
      </c>
      <c r="H125" s="3">
        <f t="shared" si="24"/>
        <v>1.5425</v>
      </c>
    </row>
    <row r="126" spans="2:8" x14ac:dyDescent="0.25">
      <c r="B126" s="1" t="s">
        <v>19</v>
      </c>
      <c r="C126" s="1" t="s">
        <v>18</v>
      </c>
      <c r="D126" s="1">
        <v>3.09</v>
      </c>
      <c r="E126" s="1">
        <v>11.23</v>
      </c>
      <c r="F126" s="3">
        <v>7.73</v>
      </c>
      <c r="G126" s="1">
        <v>4.97</v>
      </c>
      <c r="H126" s="3">
        <f t="shared" si="24"/>
        <v>6.7549999999999999</v>
      </c>
    </row>
    <row r="127" spans="2:8" x14ac:dyDescent="0.25">
      <c r="B127" s="1" t="s">
        <v>20</v>
      </c>
      <c r="C127" s="1" t="s">
        <v>32</v>
      </c>
      <c r="D127" s="1">
        <v>30.58</v>
      </c>
      <c r="E127" s="1">
        <v>26.32</v>
      </c>
      <c r="F127" s="3">
        <v>21.91</v>
      </c>
      <c r="G127" s="1">
        <v>33.229999999999997</v>
      </c>
      <c r="H127" s="3">
        <f t="shared" si="24"/>
        <v>28.009999999999998</v>
      </c>
    </row>
    <row r="128" spans="2:8" x14ac:dyDescent="0.25">
      <c r="B128" s="1" t="s">
        <v>21</v>
      </c>
      <c r="C128" s="1" t="s">
        <v>33</v>
      </c>
      <c r="D128" s="1">
        <v>13.06</v>
      </c>
      <c r="E128" s="1">
        <v>0</v>
      </c>
      <c r="F128" s="3">
        <v>3.35</v>
      </c>
      <c r="G128" s="1">
        <v>0</v>
      </c>
      <c r="H128" s="3">
        <f t="shared" si="24"/>
        <v>4.1025</v>
      </c>
    </row>
    <row r="129" spans="2:8" x14ac:dyDescent="0.25">
      <c r="B129" s="1" t="s">
        <v>22</v>
      </c>
      <c r="C129" s="1" t="s">
        <v>34</v>
      </c>
      <c r="D129" s="1">
        <v>0</v>
      </c>
      <c r="E129" s="1">
        <v>0</v>
      </c>
      <c r="F129" s="3">
        <v>0</v>
      </c>
      <c r="G129" s="1">
        <v>0</v>
      </c>
      <c r="H129" s="3">
        <f t="shared" si="24"/>
        <v>0</v>
      </c>
    </row>
    <row r="130" spans="2:8" x14ac:dyDescent="0.25">
      <c r="B130" s="1" t="s">
        <v>23</v>
      </c>
      <c r="C130" s="1" t="s">
        <v>35</v>
      </c>
      <c r="D130" s="1">
        <v>0</v>
      </c>
      <c r="E130" s="1">
        <v>0</v>
      </c>
      <c r="F130" s="3">
        <v>0</v>
      </c>
      <c r="G130" s="1">
        <v>0</v>
      </c>
      <c r="H130" s="3">
        <f t="shared" si="24"/>
        <v>0</v>
      </c>
    </row>
    <row r="131" spans="2:8" x14ac:dyDescent="0.25">
      <c r="B131" s="1" t="s">
        <v>24</v>
      </c>
      <c r="C131" s="1" t="s">
        <v>36</v>
      </c>
      <c r="D131" s="1">
        <v>0</v>
      </c>
      <c r="E131" s="1">
        <v>1.4</v>
      </c>
      <c r="F131" s="3">
        <v>0</v>
      </c>
      <c r="G131" s="1">
        <v>0</v>
      </c>
      <c r="H131" s="3">
        <f t="shared" si="24"/>
        <v>0.35</v>
      </c>
    </row>
    <row r="132" spans="2:8" x14ac:dyDescent="0.25">
      <c r="B132" s="1" t="s">
        <v>37</v>
      </c>
      <c r="C132" s="1" t="s">
        <v>38</v>
      </c>
      <c r="D132" s="1">
        <v>4.8099999999999996</v>
      </c>
      <c r="E132" s="1">
        <v>5.62</v>
      </c>
      <c r="F132" s="3">
        <v>3.87</v>
      </c>
      <c r="G132" s="1">
        <v>1.87</v>
      </c>
      <c r="H132" s="3">
        <f t="shared" si="24"/>
        <v>4.0425000000000004</v>
      </c>
    </row>
    <row r="133" spans="2:8" x14ac:dyDescent="0.25">
      <c r="B133" s="1" t="s">
        <v>39</v>
      </c>
      <c r="C133" s="1" t="s">
        <v>40</v>
      </c>
      <c r="D133" s="1">
        <v>100</v>
      </c>
      <c r="E133" s="1">
        <v>100</v>
      </c>
      <c r="F133" s="3">
        <v>100</v>
      </c>
      <c r="G133" s="1">
        <f>SUM(G121:G132)</f>
        <v>100</v>
      </c>
      <c r="H133" s="3">
        <f t="shared" si="24"/>
        <v>100</v>
      </c>
    </row>
    <row r="135" spans="2:8" x14ac:dyDescent="0.25">
      <c r="B135" s="6"/>
      <c r="C135" s="7" t="s">
        <v>67</v>
      </c>
      <c r="D135" s="7" t="s">
        <v>46</v>
      </c>
      <c r="E135" s="7" t="s">
        <v>47</v>
      </c>
      <c r="F135" s="7" t="s">
        <v>42</v>
      </c>
      <c r="G135" s="7" t="s">
        <v>49</v>
      </c>
      <c r="H135" s="7" t="s">
        <v>50</v>
      </c>
    </row>
    <row r="136" spans="2:8" x14ac:dyDescent="0.25">
      <c r="B136" s="2" t="s">
        <v>41</v>
      </c>
      <c r="C136" s="2" t="s">
        <v>26</v>
      </c>
      <c r="D136" s="113" t="s">
        <v>27</v>
      </c>
      <c r="E136" s="113"/>
      <c r="F136" s="113"/>
      <c r="G136" s="113"/>
      <c r="H136" s="113"/>
    </row>
    <row r="137" spans="2:8" x14ac:dyDescent="0.25">
      <c r="B137" s="1" t="s">
        <v>0</v>
      </c>
      <c r="C137" s="1" t="s">
        <v>1</v>
      </c>
      <c r="D137" s="1">
        <v>4.51</v>
      </c>
      <c r="E137" s="1">
        <v>6.64</v>
      </c>
      <c r="F137" s="3">
        <v>10.23</v>
      </c>
      <c r="G137" s="1">
        <v>10.11</v>
      </c>
      <c r="H137" s="3">
        <f>AVERAGE(D137:G137)</f>
        <v>7.8724999999999996</v>
      </c>
    </row>
    <row r="138" spans="2:8" x14ac:dyDescent="0.25">
      <c r="B138" s="1" t="s">
        <v>2</v>
      </c>
      <c r="C138" s="1" t="s">
        <v>3</v>
      </c>
      <c r="D138" s="1">
        <v>0.85</v>
      </c>
      <c r="E138" s="1">
        <v>5.94</v>
      </c>
      <c r="F138" s="3">
        <v>5.94</v>
      </c>
      <c r="G138" s="1">
        <v>2.79</v>
      </c>
      <c r="H138" s="3">
        <f t="shared" ref="H138:H155" si="25">AVERAGE(D138:G138)</f>
        <v>3.88</v>
      </c>
    </row>
    <row r="139" spans="2:8" x14ac:dyDescent="0.25">
      <c r="B139" s="1" t="s">
        <v>4</v>
      </c>
      <c r="C139" s="1" t="s">
        <v>5</v>
      </c>
      <c r="D139" s="1">
        <v>0</v>
      </c>
      <c r="E139" s="1">
        <v>0</v>
      </c>
      <c r="F139" s="3">
        <v>2.64</v>
      </c>
      <c r="G139" s="1">
        <v>1.05</v>
      </c>
      <c r="H139" s="3">
        <f t="shared" si="25"/>
        <v>0.9225000000000001</v>
      </c>
    </row>
    <row r="140" spans="2:8" x14ac:dyDescent="0.25">
      <c r="B140" s="1" t="s">
        <v>6</v>
      </c>
      <c r="C140" s="1" t="s">
        <v>28</v>
      </c>
      <c r="D140" s="1">
        <v>8.17</v>
      </c>
      <c r="E140" s="1">
        <v>8.0500000000000007</v>
      </c>
      <c r="F140" s="3">
        <v>10.56</v>
      </c>
      <c r="G140" s="1">
        <v>8.7100000000000009</v>
      </c>
      <c r="H140" s="3">
        <f t="shared" si="25"/>
        <v>8.8725000000000005</v>
      </c>
    </row>
    <row r="141" spans="2:8" x14ac:dyDescent="0.25">
      <c r="B141" s="1" t="s">
        <v>7</v>
      </c>
      <c r="C141" s="1" t="s">
        <v>29</v>
      </c>
      <c r="D141" s="1">
        <v>9.2899999999999991</v>
      </c>
      <c r="E141" s="1">
        <v>10.49</v>
      </c>
      <c r="F141" s="3">
        <v>4.95</v>
      </c>
      <c r="G141" s="1">
        <v>6.96</v>
      </c>
      <c r="H141" s="3">
        <f t="shared" si="25"/>
        <v>7.9225000000000003</v>
      </c>
    </row>
    <row r="142" spans="2:8" x14ac:dyDescent="0.25">
      <c r="B142" s="1" t="s">
        <v>8</v>
      </c>
      <c r="C142" s="1" t="s">
        <v>9</v>
      </c>
      <c r="D142" s="1">
        <v>0</v>
      </c>
      <c r="E142" s="1">
        <v>0</v>
      </c>
      <c r="F142" s="3">
        <v>0</v>
      </c>
      <c r="G142" s="1">
        <v>0</v>
      </c>
      <c r="H142" s="3">
        <f t="shared" si="25"/>
        <v>0</v>
      </c>
    </row>
    <row r="143" spans="2:8" x14ac:dyDescent="0.25">
      <c r="B143" s="4" t="s">
        <v>10</v>
      </c>
      <c r="C143" s="4" t="s">
        <v>30</v>
      </c>
      <c r="D143" s="4">
        <v>22.82</v>
      </c>
      <c r="E143" s="4">
        <v>31.12</v>
      </c>
      <c r="F143" s="5">
        <v>34.32</v>
      </c>
      <c r="G143" s="4">
        <f>SUM(G137:G142)</f>
        <v>29.62</v>
      </c>
      <c r="H143" s="5">
        <f t="shared" si="25"/>
        <v>29.47</v>
      </c>
    </row>
    <row r="144" spans="2:8" x14ac:dyDescent="0.25">
      <c r="B144" s="1" t="s">
        <v>11</v>
      </c>
      <c r="C144" s="1" t="s">
        <v>12</v>
      </c>
      <c r="D144" s="1">
        <v>17.47</v>
      </c>
      <c r="E144" s="1">
        <v>19.23</v>
      </c>
      <c r="F144" s="3">
        <v>20.46</v>
      </c>
      <c r="G144" s="1">
        <v>20.21</v>
      </c>
      <c r="H144" s="3">
        <f t="shared" si="25"/>
        <v>19.342500000000001</v>
      </c>
    </row>
    <row r="145" spans="2:8" x14ac:dyDescent="0.25">
      <c r="B145" s="1" t="s">
        <v>13</v>
      </c>
      <c r="C145" s="1" t="s">
        <v>31</v>
      </c>
      <c r="D145" s="1">
        <v>0.28000000000000003</v>
      </c>
      <c r="E145" s="1">
        <v>0.7</v>
      </c>
      <c r="F145" s="3">
        <v>0.33</v>
      </c>
      <c r="G145" s="1">
        <v>0.7</v>
      </c>
      <c r="H145" s="3">
        <f t="shared" si="25"/>
        <v>0.50249999999999995</v>
      </c>
    </row>
    <row r="146" spans="2:8" x14ac:dyDescent="0.25">
      <c r="B146" s="1" t="s">
        <v>15</v>
      </c>
      <c r="C146" s="1" t="s">
        <v>14</v>
      </c>
      <c r="D146" s="1">
        <v>1.4</v>
      </c>
      <c r="E146" s="1">
        <v>0.35</v>
      </c>
      <c r="F146" s="3">
        <v>0.99</v>
      </c>
      <c r="G146" s="1">
        <v>0.35</v>
      </c>
      <c r="H146" s="3">
        <f t="shared" si="25"/>
        <v>0.77250000000000008</v>
      </c>
    </row>
    <row r="147" spans="2:8" x14ac:dyDescent="0.25">
      <c r="B147" s="1" t="s">
        <v>17</v>
      </c>
      <c r="C147" s="1" t="s">
        <v>16</v>
      </c>
      <c r="D147" s="1">
        <v>2.25</v>
      </c>
      <c r="E147" s="1">
        <v>0.7</v>
      </c>
      <c r="F147" s="3">
        <v>2.31</v>
      </c>
      <c r="G147" s="1">
        <v>2.1</v>
      </c>
      <c r="H147" s="3">
        <f t="shared" si="25"/>
        <v>1.8399999999999999</v>
      </c>
    </row>
    <row r="148" spans="2:8" x14ac:dyDescent="0.25">
      <c r="B148" s="1" t="s">
        <v>19</v>
      </c>
      <c r="C148" s="1" t="s">
        <v>18</v>
      </c>
      <c r="D148" s="1">
        <v>6.2</v>
      </c>
      <c r="E148" s="1">
        <v>8.0399999999999991</v>
      </c>
      <c r="F148" s="3">
        <v>3.96</v>
      </c>
      <c r="G148" s="1">
        <v>6.97</v>
      </c>
      <c r="H148" s="3">
        <f t="shared" si="25"/>
        <v>6.2924999999999995</v>
      </c>
    </row>
    <row r="149" spans="2:8" x14ac:dyDescent="0.25">
      <c r="B149" s="1" t="s">
        <v>20</v>
      </c>
      <c r="C149" s="1" t="s">
        <v>32</v>
      </c>
      <c r="D149" s="1">
        <v>28.17</v>
      </c>
      <c r="E149" s="1">
        <v>29.02</v>
      </c>
      <c r="F149" s="3">
        <v>29.71</v>
      </c>
      <c r="G149" s="1">
        <v>24.38</v>
      </c>
      <c r="H149" s="3">
        <f t="shared" si="25"/>
        <v>27.82</v>
      </c>
    </row>
    <row r="150" spans="2:8" x14ac:dyDescent="0.25">
      <c r="B150" s="1" t="s">
        <v>21</v>
      </c>
      <c r="C150" s="1" t="s">
        <v>33</v>
      </c>
      <c r="D150" s="1">
        <v>13.24</v>
      </c>
      <c r="E150" s="1">
        <v>4.55</v>
      </c>
      <c r="F150" s="3">
        <v>2.64</v>
      </c>
      <c r="G150" s="1">
        <v>9.06</v>
      </c>
      <c r="H150" s="3">
        <f t="shared" si="25"/>
        <v>7.3725000000000005</v>
      </c>
    </row>
    <row r="151" spans="2:8" x14ac:dyDescent="0.25">
      <c r="B151" s="1" t="s">
        <v>22</v>
      </c>
      <c r="C151" s="1" t="s">
        <v>34</v>
      </c>
      <c r="D151" s="1">
        <v>0</v>
      </c>
      <c r="E151" s="1">
        <v>0</v>
      </c>
      <c r="F151" s="3">
        <v>0.33</v>
      </c>
      <c r="G151" s="1">
        <v>0</v>
      </c>
      <c r="H151" s="3">
        <f t="shared" si="25"/>
        <v>8.2500000000000004E-2</v>
      </c>
    </row>
    <row r="152" spans="2:8" x14ac:dyDescent="0.25">
      <c r="B152" s="1" t="s">
        <v>23</v>
      </c>
      <c r="C152" s="1" t="s">
        <v>35</v>
      </c>
      <c r="D152" s="1">
        <v>0</v>
      </c>
      <c r="E152" s="1">
        <v>0</v>
      </c>
      <c r="F152" s="3">
        <v>0</v>
      </c>
      <c r="G152" s="1">
        <v>0</v>
      </c>
      <c r="H152" s="3">
        <f t="shared" si="25"/>
        <v>0</v>
      </c>
    </row>
    <row r="153" spans="2:8" x14ac:dyDescent="0.25">
      <c r="B153" s="1" t="s">
        <v>24</v>
      </c>
      <c r="C153" s="1" t="s">
        <v>36</v>
      </c>
      <c r="D153" s="1">
        <v>0</v>
      </c>
      <c r="E153" s="1">
        <v>0</v>
      </c>
      <c r="F153" s="3">
        <v>0</v>
      </c>
      <c r="G153" s="1">
        <v>0</v>
      </c>
      <c r="H153" s="3">
        <f t="shared" si="25"/>
        <v>0</v>
      </c>
    </row>
    <row r="154" spans="2:8" x14ac:dyDescent="0.25">
      <c r="B154" s="1" t="s">
        <v>37</v>
      </c>
      <c r="C154" s="1" t="s">
        <v>38</v>
      </c>
      <c r="D154" s="1">
        <v>8.17</v>
      </c>
      <c r="E154" s="1">
        <v>6.29</v>
      </c>
      <c r="F154" s="3">
        <v>4.95</v>
      </c>
      <c r="G154" s="1">
        <v>6.61</v>
      </c>
      <c r="H154" s="3">
        <f t="shared" si="25"/>
        <v>6.5049999999999999</v>
      </c>
    </row>
    <row r="155" spans="2:8" x14ac:dyDescent="0.25">
      <c r="B155" s="1" t="s">
        <v>39</v>
      </c>
      <c r="C155" s="1" t="s">
        <v>40</v>
      </c>
      <c r="D155" s="1">
        <v>100</v>
      </c>
      <c r="E155" s="1">
        <v>100</v>
      </c>
      <c r="F155" s="3">
        <v>100</v>
      </c>
      <c r="G155" s="1">
        <f>SUM(G143:G154)</f>
        <v>100</v>
      </c>
      <c r="H155" s="3">
        <f t="shared" si="25"/>
        <v>100</v>
      </c>
    </row>
    <row r="157" spans="2:8" x14ac:dyDescent="0.25">
      <c r="B157" s="6"/>
      <c r="C157" s="7" t="s">
        <v>68</v>
      </c>
      <c r="D157" s="7" t="s">
        <v>46</v>
      </c>
      <c r="E157" s="7" t="s">
        <v>47</v>
      </c>
      <c r="F157" s="7" t="s">
        <v>42</v>
      </c>
      <c r="G157" s="7" t="s">
        <v>49</v>
      </c>
      <c r="H157" s="7" t="s">
        <v>50</v>
      </c>
    </row>
    <row r="158" spans="2:8" x14ac:dyDescent="0.25">
      <c r="B158" s="2" t="s">
        <v>41</v>
      </c>
      <c r="C158" s="2" t="s">
        <v>26</v>
      </c>
      <c r="D158" s="113" t="s">
        <v>27</v>
      </c>
      <c r="E158" s="113"/>
      <c r="F158" s="113"/>
      <c r="G158" s="113"/>
      <c r="H158" s="113"/>
    </row>
    <row r="159" spans="2:8" x14ac:dyDescent="0.25">
      <c r="B159" s="1" t="s">
        <v>0</v>
      </c>
      <c r="C159" s="1" t="s">
        <v>1</v>
      </c>
      <c r="D159" s="1">
        <v>3.3</v>
      </c>
      <c r="E159" s="1">
        <v>15.34</v>
      </c>
      <c r="F159" s="3">
        <v>24.45</v>
      </c>
      <c r="G159" s="1">
        <v>8.82</v>
      </c>
      <c r="H159" s="3">
        <f>AVERAGE(D159:G159)</f>
        <v>12.977500000000001</v>
      </c>
    </row>
    <row r="160" spans="2:8" x14ac:dyDescent="0.25">
      <c r="B160" s="1" t="s">
        <v>2</v>
      </c>
      <c r="C160" s="1" t="s">
        <v>3</v>
      </c>
      <c r="D160" s="1">
        <v>6.93</v>
      </c>
      <c r="E160" s="1">
        <v>10.74</v>
      </c>
      <c r="F160" s="3">
        <v>1.88</v>
      </c>
      <c r="G160" s="1">
        <v>1.64</v>
      </c>
      <c r="H160" s="3">
        <f t="shared" ref="H160:H177" si="26">AVERAGE(D160:G160)</f>
        <v>5.2975000000000003</v>
      </c>
    </row>
    <row r="161" spans="2:8" x14ac:dyDescent="0.25">
      <c r="B161" s="1" t="s">
        <v>4</v>
      </c>
      <c r="C161" s="1" t="s">
        <v>5</v>
      </c>
      <c r="D161" s="1">
        <v>0</v>
      </c>
      <c r="E161" s="1">
        <v>1.23</v>
      </c>
      <c r="F161" s="3">
        <v>0</v>
      </c>
      <c r="G161" s="1">
        <v>0</v>
      </c>
      <c r="H161" s="3">
        <f t="shared" si="26"/>
        <v>0.3075</v>
      </c>
    </row>
    <row r="162" spans="2:8" x14ac:dyDescent="0.25">
      <c r="B162" s="1" t="s">
        <v>6</v>
      </c>
      <c r="C162" s="1" t="s">
        <v>28</v>
      </c>
      <c r="D162" s="1">
        <v>2.97</v>
      </c>
      <c r="E162" s="1">
        <v>0.61</v>
      </c>
      <c r="F162" s="3">
        <v>5.33</v>
      </c>
      <c r="G162" s="1">
        <v>5.88</v>
      </c>
      <c r="H162" s="3">
        <f t="shared" si="26"/>
        <v>3.6974999999999998</v>
      </c>
    </row>
    <row r="163" spans="2:8" x14ac:dyDescent="0.25">
      <c r="B163" s="1" t="s">
        <v>7</v>
      </c>
      <c r="C163" s="1" t="s">
        <v>29</v>
      </c>
      <c r="D163" s="1">
        <v>10.56</v>
      </c>
      <c r="E163" s="1">
        <v>5.21</v>
      </c>
      <c r="F163" s="3">
        <v>8.7799999999999994</v>
      </c>
      <c r="G163" s="1">
        <v>10.78</v>
      </c>
      <c r="H163" s="3">
        <f t="shared" si="26"/>
        <v>8.8324999999999996</v>
      </c>
    </row>
    <row r="164" spans="2:8" x14ac:dyDescent="0.25">
      <c r="B164" s="1" t="s">
        <v>8</v>
      </c>
      <c r="C164" s="1" t="s">
        <v>9</v>
      </c>
      <c r="D164" s="1">
        <v>0</v>
      </c>
      <c r="E164" s="1">
        <v>0</v>
      </c>
      <c r="F164" s="3">
        <v>0</v>
      </c>
      <c r="G164" s="1">
        <v>0</v>
      </c>
      <c r="H164" s="3">
        <f t="shared" si="26"/>
        <v>0</v>
      </c>
    </row>
    <row r="165" spans="2:8" x14ac:dyDescent="0.25">
      <c r="B165" s="4" t="s">
        <v>10</v>
      </c>
      <c r="C165" s="4" t="s">
        <v>30</v>
      </c>
      <c r="D165" s="4">
        <v>23.76</v>
      </c>
      <c r="E165" s="4">
        <v>33.130000000000003</v>
      </c>
      <c r="F165" s="5">
        <v>40.44</v>
      </c>
      <c r="G165" s="4">
        <f>SUM(G159:G164)</f>
        <v>27.119999999999997</v>
      </c>
      <c r="H165" s="5">
        <f t="shared" si="26"/>
        <v>31.112499999999997</v>
      </c>
    </row>
    <row r="166" spans="2:8" x14ac:dyDescent="0.25">
      <c r="B166" s="1" t="s">
        <v>11</v>
      </c>
      <c r="C166" s="1" t="s">
        <v>12</v>
      </c>
      <c r="D166" s="1">
        <v>15.84</v>
      </c>
      <c r="E166" s="1">
        <v>17.79</v>
      </c>
      <c r="F166" s="3">
        <v>24.45</v>
      </c>
      <c r="G166" s="1">
        <v>26.15</v>
      </c>
      <c r="H166" s="3">
        <f t="shared" si="26"/>
        <v>21.057499999999997</v>
      </c>
    </row>
    <row r="167" spans="2:8" x14ac:dyDescent="0.25">
      <c r="B167" s="1" t="s">
        <v>13</v>
      </c>
      <c r="C167" s="1" t="s">
        <v>31</v>
      </c>
      <c r="D167" s="1">
        <v>0.66</v>
      </c>
      <c r="E167" s="1">
        <v>0.61</v>
      </c>
      <c r="F167" s="3">
        <v>0.62</v>
      </c>
      <c r="G167" s="1">
        <v>0.33</v>
      </c>
      <c r="H167" s="3">
        <f t="shared" si="26"/>
        <v>0.55500000000000005</v>
      </c>
    </row>
    <row r="168" spans="2:8" x14ac:dyDescent="0.25">
      <c r="B168" s="1" t="s">
        <v>15</v>
      </c>
      <c r="C168" s="1" t="s">
        <v>14</v>
      </c>
      <c r="D168" s="1">
        <v>0.33</v>
      </c>
      <c r="E168" s="1">
        <v>0.31</v>
      </c>
      <c r="F168" s="3">
        <v>0.31</v>
      </c>
      <c r="G168" s="1">
        <v>0.33</v>
      </c>
      <c r="H168" s="3">
        <f t="shared" si="26"/>
        <v>0.32</v>
      </c>
    </row>
    <row r="169" spans="2:8" x14ac:dyDescent="0.25">
      <c r="B169" s="1" t="s">
        <v>17</v>
      </c>
      <c r="C169" s="1" t="s">
        <v>16</v>
      </c>
      <c r="D169" s="1">
        <v>2.64</v>
      </c>
      <c r="E169" s="1">
        <v>2.15</v>
      </c>
      <c r="F169" s="3">
        <v>0.62</v>
      </c>
      <c r="G169" s="1">
        <v>1.96</v>
      </c>
      <c r="H169" s="3">
        <f t="shared" si="26"/>
        <v>1.8425</v>
      </c>
    </row>
    <row r="170" spans="2:8" x14ac:dyDescent="0.25">
      <c r="B170" s="1" t="s">
        <v>19</v>
      </c>
      <c r="C170" s="1" t="s">
        <v>18</v>
      </c>
      <c r="D170" s="1">
        <v>10.89</v>
      </c>
      <c r="E170" s="1">
        <v>2.4500000000000002</v>
      </c>
      <c r="F170" s="3">
        <v>4.3899999999999997</v>
      </c>
      <c r="G170" s="1">
        <v>5.23</v>
      </c>
      <c r="H170" s="3">
        <f t="shared" si="26"/>
        <v>5.74</v>
      </c>
    </row>
    <row r="171" spans="2:8" x14ac:dyDescent="0.25">
      <c r="B171" s="1" t="s">
        <v>20</v>
      </c>
      <c r="C171" s="1" t="s">
        <v>32</v>
      </c>
      <c r="D171" s="1">
        <v>30.69</v>
      </c>
      <c r="E171" s="1">
        <v>22.39</v>
      </c>
      <c r="F171" s="3">
        <v>24.15</v>
      </c>
      <c r="G171" s="1">
        <v>33.340000000000003</v>
      </c>
      <c r="H171" s="3">
        <f t="shared" si="26"/>
        <v>27.642499999999998</v>
      </c>
    </row>
    <row r="172" spans="2:8" x14ac:dyDescent="0.25">
      <c r="B172" s="1" t="s">
        <v>21</v>
      </c>
      <c r="C172" s="1" t="s">
        <v>33</v>
      </c>
      <c r="D172" s="1">
        <v>7.92</v>
      </c>
      <c r="E172" s="1">
        <v>16.87</v>
      </c>
      <c r="F172" s="3">
        <v>0.94</v>
      </c>
      <c r="G172" s="1">
        <v>1.63</v>
      </c>
      <c r="H172" s="3">
        <f t="shared" si="26"/>
        <v>6.84</v>
      </c>
    </row>
    <row r="173" spans="2:8" x14ac:dyDescent="0.25">
      <c r="B173" s="1" t="s">
        <v>22</v>
      </c>
      <c r="C173" s="1" t="s">
        <v>34</v>
      </c>
      <c r="D173" s="1">
        <v>0</v>
      </c>
      <c r="E173" s="1">
        <v>2.15</v>
      </c>
      <c r="F173" s="3">
        <v>0</v>
      </c>
      <c r="G173" s="1">
        <v>0.65</v>
      </c>
      <c r="H173" s="3">
        <f t="shared" si="26"/>
        <v>0.7</v>
      </c>
    </row>
    <row r="174" spans="2:8" x14ac:dyDescent="0.25">
      <c r="B174" s="1" t="s">
        <v>23</v>
      </c>
      <c r="C174" s="1" t="s">
        <v>35</v>
      </c>
      <c r="D174" s="1">
        <v>0</v>
      </c>
      <c r="E174" s="1">
        <v>0</v>
      </c>
      <c r="F174" s="3">
        <v>0</v>
      </c>
      <c r="G174" s="1">
        <v>0</v>
      </c>
      <c r="H174" s="3">
        <f t="shared" si="26"/>
        <v>0</v>
      </c>
    </row>
    <row r="175" spans="2:8" x14ac:dyDescent="0.25">
      <c r="B175" s="1" t="s">
        <v>24</v>
      </c>
      <c r="C175" s="1" t="s">
        <v>36</v>
      </c>
      <c r="D175" s="1">
        <v>0</v>
      </c>
      <c r="E175" s="1">
        <v>0</v>
      </c>
      <c r="F175" s="3">
        <v>0</v>
      </c>
      <c r="G175" s="1">
        <v>0</v>
      </c>
      <c r="H175" s="3">
        <f t="shared" si="26"/>
        <v>0</v>
      </c>
    </row>
    <row r="176" spans="2:8" x14ac:dyDescent="0.25">
      <c r="B176" s="1" t="s">
        <v>37</v>
      </c>
      <c r="C176" s="1" t="s">
        <v>38</v>
      </c>
      <c r="D176" s="1">
        <v>7.27</v>
      </c>
      <c r="E176" s="1">
        <v>2.15</v>
      </c>
      <c r="F176" s="3">
        <v>4.08</v>
      </c>
      <c r="G176" s="1">
        <v>3.25</v>
      </c>
      <c r="H176" s="3">
        <f t="shared" si="26"/>
        <v>4.1875</v>
      </c>
    </row>
    <row r="177" spans="2:8" x14ac:dyDescent="0.25">
      <c r="B177" s="34" t="s">
        <v>39</v>
      </c>
      <c r="C177" s="34" t="s">
        <v>40</v>
      </c>
      <c r="D177" s="34">
        <v>100</v>
      </c>
      <c r="E177" s="34">
        <v>100</v>
      </c>
      <c r="F177" s="34">
        <v>100</v>
      </c>
      <c r="G177" s="34">
        <f>SUM(G165:G176)</f>
        <v>99.99</v>
      </c>
      <c r="H177" s="34">
        <f t="shared" si="26"/>
        <v>99.997500000000002</v>
      </c>
    </row>
  </sheetData>
  <mergeCells count="9">
    <mergeCell ref="B1:H1"/>
    <mergeCell ref="D136:H136"/>
    <mergeCell ref="D158:H158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9"/>
  <sheetViews>
    <sheetView zoomScale="90" zoomScaleNormal="90" workbookViewId="0">
      <selection activeCell="J18" sqref="J18"/>
    </sheetView>
  </sheetViews>
  <sheetFormatPr defaultRowHeight="15" x14ac:dyDescent="0.25"/>
  <cols>
    <col min="2" max="2" width="6" customWidth="1"/>
    <col min="3" max="3" width="68.42578125" customWidth="1"/>
    <col min="4" max="4" width="15.7109375" customWidth="1"/>
    <col min="5" max="5" width="11.5703125" bestFit="1" customWidth="1"/>
    <col min="7" max="7" width="9.140625" customWidth="1"/>
  </cols>
  <sheetData>
    <row r="1" spans="2:9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9" x14ac:dyDescent="0.25">
      <c r="B2" s="51"/>
      <c r="C2" s="53" t="s">
        <v>122</v>
      </c>
      <c r="D2" s="53" t="s">
        <v>46</v>
      </c>
      <c r="E2" s="53" t="s">
        <v>47</v>
      </c>
      <c r="F2" s="53" t="s">
        <v>42</v>
      </c>
      <c r="G2" s="53" t="s">
        <v>49</v>
      </c>
      <c r="H2" s="53" t="s">
        <v>50</v>
      </c>
    </row>
    <row r="3" spans="2:9" x14ac:dyDescent="0.25">
      <c r="B3" s="53" t="s">
        <v>41</v>
      </c>
      <c r="C3" s="53" t="s">
        <v>26</v>
      </c>
      <c r="D3" s="116" t="s">
        <v>27</v>
      </c>
      <c r="E3" s="116"/>
      <c r="F3" s="116"/>
      <c r="G3" s="116"/>
      <c r="H3" s="116"/>
    </row>
    <row r="4" spans="2:9" x14ac:dyDescent="0.25">
      <c r="B4" s="51" t="s">
        <v>0</v>
      </c>
      <c r="C4" s="51" t="s">
        <v>1</v>
      </c>
      <c r="D4" s="51">
        <f>(D27+D50+D73+D96+D118+D141)/6</f>
        <v>6.2279734219269107</v>
      </c>
      <c r="E4" s="51">
        <f>(E27+E50+E73+E96+E118+E141)/6</f>
        <v>6.0916666666666677</v>
      </c>
      <c r="F4" s="51">
        <f>(F27+F50+F73+F96+F118+F141)/6</f>
        <v>8.0283333333333324</v>
      </c>
      <c r="G4" s="51">
        <f>(G27+G50+G73+G96+G118+G141)/6</f>
        <v>14.316666666666668</v>
      </c>
      <c r="H4" s="51">
        <f>(D4+E4+F4+G4)/4</f>
        <v>8.6661600221483948</v>
      </c>
    </row>
    <row r="5" spans="2:9" x14ac:dyDescent="0.25">
      <c r="B5" s="51" t="s">
        <v>2</v>
      </c>
      <c r="C5" s="51" t="s">
        <v>3</v>
      </c>
      <c r="D5" s="51">
        <f>(D28+D51+D74+D97+D119+D142)/6</f>
        <v>4.8092912513842743</v>
      </c>
      <c r="E5" s="51">
        <f t="shared" ref="E5:G22" si="0">(E28+E51+E74+E97+E119+E142)/6</f>
        <v>10.441666666666666</v>
      </c>
      <c r="F5" s="51">
        <f t="shared" si="0"/>
        <v>13.211666666666668</v>
      </c>
      <c r="G5" s="51">
        <f t="shared" si="0"/>
        <v>1.405</v>
      </c>
      <c r="H5" s="51">
        <f t="shared" ref="H5:H21" si="1">(D5+E5+F5+G5)/4</f>
        <v>7.4669061461794026</v>
      </c>
    </row>
    <row r="6" spans="2:9" x14ac:dyDescent="0.25">
      <c r="B6" s="51" t="s">
        <v>4</v>
      </c>
      <c r="C6" s="51" t="s">
        <v>5</v>
      </c>
      <c r="D6" s="51">
        <f>(D29+D52+D75+D98+D120+D143)/6</f>
        <v>0.56537098560354371</v>
      </c>
      <c r="E6" s="51">
        <f t="shared" si="0"/>
        <v>0.76000000000000012</v>
      </c>
      <c r="F6" s="51">
        <f t="shared" si="0"/>
        <v>0.4383333333333333</v>
      </c>
      <c r="G6" s="51">
        <f t="shared" si="0"/>
        <v>1.5833333333333333</v>
      </c>
      <c r="H6" s="51">
        <f>(D6+E6+F6+G6)/4</f>
        <v>0.83675941306755264</v>
      </c>
    </row>
    <row r="7" spans="2:9" x14ac:dyDescent="0.25">
      <c r="B7" s="51" t="s">
        <v>6</v>
      </c>
      <c r="C7" s="51" t="s">
        <v>28</v>
      </c>
      <c r="D7" s="51">
        <f t="shared" ref="D7:D22" si="2">(D30+D53+D76+D99+D121+D144)/6</f>
        <v>28.409313399778515</v>
      </c>
      <c r="E7" s="51">
        <f t="shared" si="0"/>
        <v>21.251666666666665</v>
      </c>
      <c r="F7" s="51">
        <f t="shared" si="0"/>
        <v>29.723333333333333</v>
      </c>
      <c r="G7" s="51">
        <f t="shared" si="0"/>
        <v>25.168333333333333</v>
      </c>
      <c r="H7" s="51">
        <f t="shared" si="1"/>
        <v>26.138161683277961</v>
      </c>
    </row>
    <row r="8" spans="2:9" x14ac:dyDescent="0.25">
      <c r="B8" s="51" t="s">
        <v>7</v>
      </c>
      <c r="C8" s="51" t="s">
        <v>29</v>
      </c>
      <c r="D8" s="51">
        <f t="shared" si="2"/>
        <v>10.569086378737543</v>
      </c>
      <c r="E8" s="51">
        <f t="shared" si="0"/>
        <v>10.084999999999999</v>
      </c>
      <c r="F8" s="51">
        <f t="shared" si="0"/>
        <v>7.2016666666666671</v>
      </c>
      <c r="G8" s="51">
        <f t="shared" si="0"/>
        <v>6.585</v>
      </c>
      <c r="H8" s="51">
        <f t="shared" si="1"/>
        <v>8.6101882613510519</v>
      </c>
    </row>
    <row r="9" spans="2:9" x14ac:dyDescent="0.25">
      <c r="B9" s="51" t="s">
        <v>8</v>
      </c>
      <c r="C9" s="51" t="s">
        <v>9</v>
      </c>
      <c r="D9" s="51">
        <f t="shared" si="2"/>
        <v>0</v>
      </c>
      <c r="E9" s="51">
        <f t="shared" si="0"/>
        <v>0</v>
      </c>
      <c r="F9" s="51">
        <f t="shared" si="0"/>
        <v>5.706666666666667</v>
      </c>
      <c r="G9" s="51">
        <f t="shared" si="0"/>
        <v>0</v>
      </c>
      <c r="H9" s="51">
        <f t="shared" si="1"/>
        <v>1.4266666666666667</v>
      </c>
    </row>
    <row r="10" spans="2:9" x14ac:dyDescent="0.25">
      <c r="B10" s="9" t="s">
        <v>10</v>
      </c>
      <c r="C10" s="9" t="s">
        <v>30</v>
      </c>
      <c r="D10" s="9">
        <f>(D33+D56+D79+D102+D124+D147)/6</f>
        <v>50.581035437430785</v>
      </c>
      <c r="E10" s="9">
        <f t="shared" si="0"/>
        <v>48.63</v>
      </c>
      <c r="F10" s="9">
        <f t="shared" si="0"/>
        <v>64.309999999999988</v>
      </c>
      <c r="G10" s="9">
        <f t="shared" si="0"/>
        <v>49.058333333333337</v>
      </c>
      <c r="H10" s="9">
        <f>(D10+E10+F10+G10)/4</f>
        <v>53.14484219269103</v>
      </c>
      <c r="I10" s="26"/>
    </row>
    <row r="11" spans="2:9" x14ac:dyDescent="0.25">
      <c r="B11" s="51" t="s">
        <v>11</v>
      </c>
      <c r="C11" s="51" t="s">
        <v>12</v>
      </c>
      <c r="D11" s="51">
        <f t="shared" si="2"/>
        <v>3.3416666666666663</v>
      </c>
      <c r="E11" s="51">
        <f t="shared" si="0"/>
        <v>1.7850000000000001</v>
      </c>
      <c r="F11" s="51">
        <f t="shared" si="0"/>
        <v>7.7466666666666661</v>
      </c>
      <c r="G11" s="51">
        <f t="shared" si="0"/>
        <v>14.038333333333336</v>
      </c>
      <c r="H11" s="51">
        <f t="shared" si="1"/>
        <v>6.7279166666666672</v>
      </c>
    </row>
    <row r="12" spans="2:9" x14ac:dyDescent="0.25">
      <c r="B12" s="51" t="s">
        <v>13</v>
      </c>
      <c r="C12" s="51" t="s">
        <v>31</v>
      </c>
      <c r="D12" s="51">
        <f t="shared" si="2"/>
        <v>8.1666666666666665E-2</v>
      </c>
      <c r="E12" s="51">
        <f t="shared" si="0"/>
        <v>0.51</v>
      </c>
      <c r="F12" s="51">
        <f t="shared" si="0"/>
        <v>0.44666666666666671</v>
      </c>
      <c r="G12" s="51">
        <f t="shared" si="0"/>
        <v>0.53333333333333333</v>
      </c>
      <c r="H12" s="51">
        <f t="shared" si="1"/>
        <v>0.39291666666666669</v>
      </c>
    </row>
    <row r="13" spans="2:9" x14ac:dyDescent="0.25">
      <c r="B13" s="51" t="s">
        <v>15</v>
      </c>
      <c r="C13" s="51" t="s">
        <v>14</v>
      </c>
      <c r="D13" s="51">
        <f t="shared" si="2"/>
        <v>0.75981727574750835</v>
      </c>
      <c r="E13" s="51">
        <f t="shared" si="0"/>
        <v>1.2599999999999998</v>
      </c>
      <c r="F13" s="51">
        <f t="shared" si="0"/>
        <v>1.7700000000000002</v>
      </c>
      <c r="G13" s="51">
        <f t="shared" si="0"/>
        <v>0.78166666666666662</v>
      </c>
      <c r="H13" s="51">
        <f t="shared" si="1"/>
        <v>1.1428709856035437</v>
      </c>
    </row>
    <row r="14" spans="2:9" x14ac:dyDescent="0.25">
      <c r="B14" s="51" t="s">
        <v>17</v>
      </c>
      <c r="C14" s="51" t="s">
        <v>16</v>
      </c>
      <c r="D14" s="51">
        <f t="shared" si="2"/>
        <v>1.4875968992248063</v>
      </c>
      <c r="E14" s="51">
        <f t="shared" si="0"/>
        <v>1.7483333333333331</v>
      </c>
      <c r="F14" s="51">
        <f t="shared" si="0"/>
        <v>1.1866666666666668</v>
      </c>
      <c r="G14" s="51">
        <f t="shared" si="0"/>
        <v>1.33</v>
      </c>
      <c r="H14" s="51">
        <f t="shared" si="1"/>
        <v>1.4381492248062016</v>
      </c>
    </row>
    <row r="15" spans="2:9" x14ac:dyDescent="0.25">
      <c r="B15" s="51" t="s">
        <v>19</v>
      </c>
      <c r="C15" s="51" t="s">
        <v>18</v>
      </c>
      <c r="D15" s="51">
        <f t="shared" si="2"/>
        <v>4.9426024363233667</v>
      </c>
      <c r="E15" s="51">
        <f t="shared" si="0"/>
        <v>5.2933333333333339</v>
      </c>
      <c r="F15" s="51">
        <f t="shared" si="0"/>
        <v>3.9500000000000006</v>
      </c>
      <c r="G15" s="51">
        <f t="shared" si="0"/>
        <v>4.9349999999999996</v>
      </c>
      <c r="H15" s="51">
        <f t="shared" si="1"/>
        <v>4.7802339424141751</v>
      </c>
    </row>
    <row r="16" spans="2:9" x14ac:dyDescent="0.25">
      <c r="B16" s="51" t="s">
        <v>20</v>
      </c>
      <c r="C16" s="51" t="s">
        <v>32</v>
      </c>
      <c r="D16" s="51">
        <f t="shared" si="2"/>
        <v>9.4929678848283512</v>
      </c>
      <c r="E16" s="51">
        <f t="shared" si="0"/>
        <v>7.5283333333333333</v>
      </c>
      <c r="F16" s="51">
        <f t="shared" si="0"/>
        <v>9.8733333333333331</v>
      </c>
      <c r="G16" s="51">
        <f t="shared" si="0"/>
        <v>16.334999999999997</v>
      </c>
      <c r="H16" s="51">
        <f t="shared" si="1"/>
        <v>10.807408637873753</v>
      </c>
    </row>
    <row r="17" spans="2:8" x14ac:dyDescent="0.25">
      <c r="B17" s="51" t="s">
        <v>21</v>
      </c>
      <c r="C17" s="51" t="s">
        <v>33</v>
      </c>
      <c r="D17" s="51">
        <f t="shared" si="2"/>
        <v>21.331140642303435</v>
      </c>
      <c r="E17" s="51">
        <f t="shared" si="0"/>
        <v>26.248333333333335</v>
      </c>
      <c r="F17" s="51">
        <f t="shared" si="0"/>
        <v>2.4766666666666666</v>
      </c>
      <c r="G17" s="51">
        <f t="shared" si="0"/>
        <v>8.75</v>
      </c>
      <c r="H17" s="51">
        <f t="shared" si="1"/>
        <v>14.70153516057586</v>
      </c>
    </row>
    <row r="18" spans="2:8" x14ac:dyDescent="0.25">
      <c r="B18" s="51" t="s">
        <v>22</v>
      </c>
      <c r="C18" s="51" t="s">
        <v>34</v>
      </c>
      <c r="D18" s="51">
        <f t="shared" si="2"/>
        <v>0.19333333333333336</v>
      </c>
      <c r="E18" s="51">
        <f t="shared" si="0"/>
        <v>0.50166666666666659</v>
      </c>
      <c r="F18" s="51">
        <f t="shared" si="0"/>
        <v>0.12166666666666666</v>
      </c>
      <c r="G18" s="51">
        <f t="shared" si="0"/>
        <v>0.19499999999999998</v>
      </c>
      <c r="H18" s="51">
        <f t="shared" si="1"/>
        <v>0.25291666666666668</v>
      </c>
    </row>
    <row r="19" spans="2:8" x14ac:dyDescent="0.25">
      <c r="B19" s="51" t="s">
        <v>23</v>
      </c>
      <c r="C19" s="51" t="s">
        <v>35</v>
      </c>
      <c r="D19" s="51">
        <f t="shared" si="2"/>
        <v>0</v>
      </c>
      <c r="E19" s="51">
        <f t="shared" si="0"/>
        <v>0</v>
      </c>
      <c r="F19" s="51">
        <f t="shared" si="0"/>
        <v>0</v>
      </c>
      <c r="G19" s="51">
        <f t="shared" si="0"/>
        <v>0</v>
      </c>
      <c r="H19" s="51">
        <f t="shared" si="1"/>
        <v>0</v>
      </c>
    </row>
    <row r="20" spans="2:8" x14ac:dyDescent="0.25">
      <c r="B20" s="51" t="s">
        <v>24</v>
      </c>
      <c r="C20" s="51" t="s">
        <v>36</v>
      </c>
      <c r="D20" s="51">
        <f t="shared" si="2"/>
        <v>0.27685492801771866</v>
      </c>
      <c r="E20" s="51">
        <f t="shared" si="0"/>
        <v>0</v>
      </c>
      <c r="F20" s="51">
        <f t="shared" si="0"/>
        <v>9.3333333333333338E-2</v>
      </c>
      <c r="G20" s="51">
        <f t="shared" si="0"/>
        <v>0</v>
      </c>
      <c r="H20" s="51">
        <f t="shared" si="1"/>
        <v>9.2547065337762996E-2</v>
      </c>
    </row>
    <row r="21" spans="2:8" x14ac:dyDescent="0.25">
      <c r="B21" s="51" t="s">
        <v>37</v>
      </c>
      <c r="C21" s="51" t="s">
        <v>38</v>
      </c>
      <c r="D21" s="51">
        <f t="shared" si="2"/>
        <v>7.5126024363233661</v>
      </c>
      <c r="E21" s="51">
        <f t="shared" si="0"/>
        <v>6.5066666666666668</v>
      </c>
      <c r="F21" s="51">
        <f t="shared" si="0"/>
        <v>8.0200000000000014</v>
      </c>
      <c r="G21" s="51">
        <f t="shared" si="0"/>
        <v>4.043333333333333</v>
      </c>
      <c r="H21" s="51">
        <f t="shared" si="1"/>
        <v>6.5206506090808416</v>
      </c>
    </row>
    <row r="22" spans="2:8" x14ac:dyDescent="0.25">
      <c r="B22" s="77" t="s">
        <v>39</v>
      </c>
      <c r="C22" s="77" t="s">
        <v>40</v>
      </c>
      <c r="D22" s="77">
        <f t="shared" si="2"/>
        <v>100.00128460686601</v>
      </c>
      <c r="E22" s="77">
        <f t="shared" si="0"/>
        <v>100.01166666666667</v>
      </c>
      <c r="F22" s="77">
        <f t="shared" si="0"/>
        <v>99.99499999999999</v>
      </c>
      <c r="G22" s="77">
        <f t="shared" si="0"/>
        <v>100</v>
      </c>
      <c r="H22" s="77">
        <f>(D22+E22+F22+G22)/4</f>
        <v>100.00198781838317</v>
      </c>
    </row>
    <row r="25" spans="2:8" x14ac:dyDescent="0.25">
      <c r="B25" s="23"/>
      <c r="C25" s="23" t="s">
        <v>76</v>
      </c>
      <c r="D25" s="23" t="s">
        <v>46</v>
      </c>
      <c r="E25" s="23" t="s">
        <v>47</v>
      </c>
      <c r="F25" s="23" t="s">
        <v>42</v>
      </c>
      <c r="G25" s="23" t="s">
        <v>49</v>
      </c>
      <c r="H25" s="23" t="s">
        <v>50</v>
      </c>
    </row>
    <row r="26" spans="2:8" x14ac:dyDescent="0.25">
      <c r="B26" s="17" t="s">
        <v>41</v>
      </c>
      <c r="C26" s="17" t="s">
        <v>26</v>
      </c>
      <c r="D26" s="117" t="s">
        <v>27</v>
      </c>
      <c r="E26" s="117"/>
      <c r="F26" s="117"/>
      <c r="G26" s="117"/>
      <c r="H26" s="117"/>
    </row>
    <row r="27" spans="2:8" x14ac:dyDescent="0.25">
      <c r="B27" s="17" t="s">
        <v>0</v>
      </c>
      <c r="C27" s="17" t="s">
        <v>1</v>
      </c>
      <c r="D27" s="21">
        <v>5.6478405315614619</v>
      </c>
      <c r="E27" s="18">
        <v>12.74</v>
      </c>
      <c r="F27" s="18">
        <v>17.2</v>
      </c>
      <c r="G27" s="15">
        <v>30.68</v>
      </c>
      <c r="H27" s="18">
        <f>(D27+E27+F27+G27)/4</f>
        <v>16.566960132890365</v>
      </c>
    </row>
    <row r="28" spans="2:8" x14ac:dyDescent="0.25">
      <c r="B28" s="17" t="s">
        <v>2</v>
      </c>
      <c r="C28" s="17" t="s">
        <v>3</v>
      </c>
      <c r="D28" s="21">
        <v>17.275747508305646</v>
      </c>
      <c r="E28" s="18">
        <v>2.2200000000000002</v>
      </c>
      <c r="F28" s="18">
        <v>31.99</v>
      </c>
      <c r="G28" s="15">
        <v>5.9</v>
      </c>
      <c r="H28" s="18">
        <f t="shared" ref="H28:H45" si="3">(D28+E28+F28+G28)/4</f>
        <v>14.34643687707641</v>
      </c>
    </row>
    <row r="29" spans="2:8" x14ac:dyDescent="0.25">
      <c r="B29" s="17" t="s">
        <v>4</v>
      </c>
      <c r="C29" s="17" t="s">
        <v>5</v>
      </c>
      <c r="D29" s="21">
        <v>0.33222591362126241</v>
      </c>
      <c r="E29" s="18">
        <v>1.1100000000000001</v>
      </c>
      <c r="F29" s="18">
        <v>0.36</v>
      </c>
      <c r="G29" s="15">
        <v>0</v>
      </c>
      <c r="H29" s="18">
        <f t="shared" si="3"/>
        <v>0.45055647840531565</v>
      </c>
    </row>
    <row r="30" spans="2:8" x14ac:dyDescent="0.25">
      <c r="B30" s="17" t="s">
        <v>6</v>
      </c>
      <c r="C30" s="17" t="s">
        <v>28</v>
      </c>
      <c r="D30" s="21">
        <v>29.235880398671089</v>
      </c>
      <c r="E30" s="18">
        <v>23.55</v>
      </c>
      <c r="F30" s="18">
        <v>19.190000000000001</v>
      </c>
      <c r="G30" s="15">
        <v>11.8</v>
      </c>
      <c r="H30" s="18">
        <f t="shared" si="3"/>
        <v>20.943970099667773</v>
      </c>
    </row>
    <row r="31" spans="2:8" x14ac:dyDescent="0.25">
      <c r="B31" s="17" t="s">
        <v>7</v>
      </c>
      <c r="C31" s="17" t="s">
        <v>29</v>
      </c>
      <c r="D31" s="21">
        <v>6.6445182724252483</v>
      </c>
      <c r="E31" s="18">
        <v>3.32</v>
      </c>
      <c r="F31" s="18">
        <v>1.94</v>
      </c>
      <c r="G31" s="15">
        <v>2.36</v>
      </c>
      <c r="H31" s="18">
        <f t="shared" si="3"/>
        <v>3.5661295681063119</v>
      </c>
    </row>
    <row r="32" spans="2:8" x14ac:dyDescent="0.25">
      <c r="B32" s="17" t="s">
        <v>8</v>
      </c>
      <c r="C32" s="17" t="s">
        <v>9</v>
      </c>
      <c r="D32" s="21">
        <v>0</v>
      </c>
      <c r="E32" s="18">
        <v>0</v>
      </c>
      <c r="F32" s="18">
        <v>0</v>
      </c>
      <c r="G32" s="15">
        <v>0</v>
      </c>
      <c r="H32" s="18">
        <f t="shared" si="3"/>
        <v>0</v>
      </c>
    </row>
    <row r="33" spans="2:8" x14ac:dyDescent="0.25">
      <c r="B33" s="19" t="s">
        <v>10</v>
      </c>
      <c r="C33" s="19" t="s">
        <v>30</v>
      </c>
      <c r="D33" s="22">
        <f>SUM(D27:D32)</f>
        <v>59.136212624584701</v>
      </c>
      <c r="E33" s="20">
        <f>SUM(E27:E32)</f>
        <v>42.940000000000005</v>
      </c>
      <c r="F33" s="20">
        <f>SUM(F27:F32)</f>
        <v>70.679999999999993</v>
      </c>
      <c r="G33" s="16">
        <f>SUM(G27:G32)</f>
        <v>50.739999999999995</v>
      </c>
      <c r="H33" s="20">
        <f t="shared" si="3"/>
        <v>55.874053156146175</v>
      </c>
    </row>
    <row r="34" spans="2:8" x14ac:dyDescent="0.25">
      <c r="B34" s="17" t="s">
        <v>11</v>
      </c>
      <c r="C34" s="17" t="s">
        <v>12</v>
      </c>
      <c r="D34" s="21">
        <v>6.31</v>
      </c>
      <c r="E34" s="18">
        <v>2.5</v>
      </c>
      <c r="F34" s="18">
        <v>10.1</v>
      </c>
      <c r="G34" s="15">
        <v>13.27</v>
      </c>
      <c r="H34" s="18">
        <f t="shared" si="3"/>
        <v>8.0449999999999982</v>
      </c>
    </row>
    <row r="35" spans="2:8" x14ac:dyDescent="0.25">
      <c r="B35" s="17" t="s">
        <v>13</v>
      </c>
      <c r="C35" s="17" t="s">
        <v>31</v>
      </c>
      <c r="D35" s="21">
        <v>0</v>
      </c>
      <c r="E35" s="18">
        <v>1.1100000000000001</v>
      </c>
      <c r="F35" s="18">
        <v>0.47</v>
      </c>
      <c r="G35" s="15">
        <v>0.59</v>
      </c>
      <c r="H35" s="18">
        <f t="shared" si="3"/>
        <v>0.54249999999999998</v>
      </c>
    </row>
    <row r="36" spans="2:8" x14ac:dyDescent="0.25">
      <c r="B36" s="17" t="s">
        <v>15</v>
      </c>
      <c r="C36" s="17" t="s">
        <v>14</v>
      </c>
      <c r="D36" s="21">
        <v>1.3289036544850497</v>
      </c>
      <c r="E36" s="18">
        <v>2.77</v>
      </c>
      <c r="F36" s="18">
        <v>2.56</v>
      </c>
      <c r="G36" s="15">
        <v>1.47</v>
      </c>
      <c r="H36" s="18">
        <f t="shared" si="3"/>
        <v>2.0322259136212626</v>
      </c>
    </row>
    <row r="37" spans="2:8" x14ac:dyDescent="0.25">
      <c r="B37" s="17" t="s">
        <v>17</v>
      </c>
      <c r="C37" s="17" t="s">
        <v>16</v>
      </c>
      <c r="D37" s="21">
        <v>2.3255813953488369</v>
      </c>
      <c r="E37" s="18">
        <v>3.05</v>
      </c>
      <c r="F37" s="18">
        <v>0.67</v>
      </c>
      <c r="G37" s="15">
        <v>1.47</v>
      </c>
      <c r="H37" s="18">
        <f t="shared" si="3"/>
        <v>1.8788953488372091</v>
      </c>
    </row>
    <row r="38" spans="2:8" x14ac:dyDescent="0.25">
      <c r="B38" s="17" t="s">
        <v>19</v>
      </c>
      <c r="C38" s="17" t="s">
        <v>18</v>
      </c>
      <c r="D38" s="21">
        <v>5.3156146179401986</v>
      </c>
      <c r="E38" s="18">
        <v>4.16</v>
      </c>
      <c r="F38" s="18">
        <v>2.94</v>
      </c>
      <c r="G38" s="15">
        <v>4.42</v>
      </c>
      <c r="H38" s="18">
        <f t="shared" si="3"/>
        <v>4.2089036544850496</v>
      </c>
    </row>
    <row r="39" spans="2:8" x14ac:dyDescent="0.25">
      <c r="B39" s="17" t="s">
        <v>20</v>
      </c>
      <c r="C39" s="17" t="s">
        <v>32</v>
      </c>
      <c r="D39" s="21">
        <v>2.6578073089700993</v>
      </c>
      <c r="E39" s="18">
        <v>10.25</v>
      </c>
      <c r="F39" s="18">
        <v>0.44</v>
      </c>
      <c r="G39" s="15">
        <v>17.7</v>
      </c>
      <c r="H39" s="18">
        <f t="shared" si="3"/>
        <v>7.761951827242525</v>
      </c>
    </row>
    <row r="40" spans="2:8" x14ac:dyDescent="0.25">
      <c r="B40" s="17" t="s">
        <v>21</v>
      </c>
      <c r="C40" s="17" t="s">
        <v>33</v>
      </c>
      <c r="D40" s="21">
        <v>15.946843853820596</v>
      </c>
      <c r="E40" s="18">
        <v>25.48</v>
      </c>
      <c r="F40" s="18">
        <v>0.64</v>
      </c>
      <c r="G40" s="15">
        <v>6.49</v>
      </c>
      <c r="H40" s="18">
        <f t="shared" si="3"/>
        <v>12.139210963455151</v>
      </c>
    </row>
    <row r="41" spans="2:8" x14ac:dyDescent="0.25">
      <c r="B41" s="17" t="s">
        <v>22</v>
      </c>
      <c r="C41" s="17" t="s">
        <v>34</v>
      </c>
      <c r="D41" s="21">
        <v>0</v>
      </c>
      <c r="E41" s="18">
        <v>0</v>
      </c>
      <c r="F41" s="18">
        <v>0</v>
      </c>
      <c r="G41" s="15">
        <v>0</v>
      </c>
      <c r="H41" s="18">
        <f t="shared" si="3"/>
        <v>0</v>
      </c>
    </row>
    <row r="42" spans="2:8" x14ac:dyDescent="0.25">
      <c r="B42" s="17" t="s">
        <v>23</v>
      </c>
      <c r="C42" s="17" t="s">
        <v>35</v>
      </c>
      <c r="D42" s="21">
        <v>0</v>
      </c>
      <c r="E42" s="18">
        <v>0</v>
      </c>
      <c r="F42" s="18">
        <v>0</v>
      </c>
      <c r="G42" s="15">
        <v>0</v>
      </c>
      <c r="H42" s="18">
        <f t="shared" si="3"/>
        <v>0</v>
      </c>
    </row>
    <row r="43" spans="2:8" x14ac:dyDescent="0.25">
      <c r="B43" s="17" t="s">
        <v>24</v>
      </c>
      <c r="C43" s="17" t="s">
        <v>36</v>
      </c>
      <c r="D43" s="21">
        <v>1.6611295681063121</v>
      </c>
      <c r="E43" s="18">
        <v>0</v>
      </c>
      <c r="F43" s="18">
        <v>0</v>
      </c>
      <c r="G43" s="15">
        <v>0</v>
      </c>
      <c r="H43" s="18">
        <f t="shared" si="3"/>
        <v>0.41528239202657802</v>
      </c>
    </row>
    <row r="44" spans="2:8" x14ac:dyDescent="0.25">
      <c r="B44" s="17" t="s">
        <v>37</v>
      </c>
      <c r="C44" s="17" t="s">
        <v>38</v>
      </c>
      <c r="D44" s="21">
        <v>5.3156146179401986</v>
      </c>
      <c r="E44" s="18">
        <v>7.76</v>
      </c>
      <c r="F44" s="18">
        <v>11.5</v>
      </c>
      <c r="G44" s="15">
        <v>3.83</v>
      </c>
      <c r="H44" s="18">
        <f t="shared" si="3"/>
        <v>7.1014036544850487</v>
      </c>
    </row>
    <row r="45" spans="2:8" x14ac:dyDescent="0.25">
      <c r="B45" s="17" t="s">
        <v>39</v>
      </c>
      <c r="C45" s="17" t="s">
        <v>40</v>
      </c>
      <c r="D45" s="39">
        <f>SUM(D33:D44)</f>
        <v>99.997707641195987</v>
      </c>
      <c r="E45" s="39">
        <f>SUM(E33:E44)</f>
        <v>100.02000000000001</v>
      </c>
      <c r="F45" s="39">
        <f>SUM(F33:F44)</f>
        <v>99.999999999999986</v>
      </c>
      <c r="G45" s="54">
        <f>SUM(G33:G44)</f>
        <v>99.97999999999999</v>
      </c>
      <c r="H45" s="39">
        <f t="shared" si="3"/>
        <v>99.999426910299007</v>
      </c>
    </row>
    <row r="48" spans="2:8" x14ac:dyDescent="0.25">
      <c r="B48" s="6"/>
      <c r="C48" s="7" t="s">
        <v>77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41</v>
      </c>
      <c r="C49" s="2" t="s">
        <v>26</v>
      </c>
      <c r="D49" s="113" t="s">
        <v>27</v>
      </c>
      <c r="E49" s="113"/>
      <c r="F49" s="113"/>
      <c r="G49" s="113"/>
      <c r="H49" s="113"/>
    </row>
    <row r="50" spans="2:8" x14ac:dyDescent="0.25">
      <c r="B50" s="17" t="s">
        <v>0</v>
      </c>
      <c r="C50" s="17" t="s">
        <v>1</v>
      </c>
      <c r="D50" s="21">
        <v>4.79</v>
      </c>
      <c r="E50" s="18">
        <v>4.71</v>
      </c>
      <c r="F50" s="21">
        <v>2.67</v>
      </c>
      <c r="G50" s="15">
        <v>26.77</v>
      </c>
      <c r="H50" s="18">
        <f>(D50+E50+F50+G50)/4</f>
        <v>9.7349999999999994</v>
      </c>
    </row>
    <row r="51" spans="2:8" x14ac:dyDescent="0.25">
      <c r="B51" s="17" t="s">
        <v>2</v>
      </c>
      <c r="C51" s="17" t="s">
        <v>3</v>
      </c>
      <c r="D51" s="21">
        <v>9.7899999999999991</v>
      </c>
      <c r="E51" s="18">
        <v>57.07</v>
      </c>
      <c r="F51" s="21">
        <v>0</v>
      </c>
      <c r="G51" s="15">
        <v>2.5299999999999998</v>
      </c>
      <c r="H51" s="18">
        <f t="shared" ref="H51:H68" si="4">(D51+E51+F51+G51)/4</f>
        <v>17.3475</v>
      </c>
    </row>
    <row r="52" spans="2:8" x14ac:dyDescent="0.25">
      <c r="B52" s="17" t="s">
        <v>4</v>
      </c>
      <c r="C52" s="17" t="s">
        <v>5</v>
      </c>
      <c r="D52" s="21">
        <v>0.83</v>
      </c>
      <c r="E52" s="18">
        <v>0.52</v>
      </c>
      <c r="F52" s="21">
        <v>0</v>
      </c>
      <c r="G52" s="15">
        <v>4.8</v>
      </c>
      <c r="H52" s="18">
        <f t="shared" si="4"/>
        <v>1.5375000000000001</v>
      </c>
    </row>
    <row r="53" spans="2:8" x14ac:dyDescent="0.25">
      <c r="B53" s="17" t="s">
        <v>6</v>
      </c>
      <c r="C53" s="17" t="s">
        <v>28</v>
      </c>
      <c r="D53" s="21">
        <v>43.54</v>
      </c>
      <c r="E53" s="18">
        <v>14.66</v>
      </c>
      <c r="F53" s="21">
        <v>32.130000000000003</v>
      </c>
      <c r="G53" s="15">
        <v>7.58</v>
      </c>
      <c r="H53" s="18">
        <f t="shared" si="4"/>
        <v>24.477500000000003</v>
      </c>
    </row>
    <row r="54" spans="2:8" x14ac:dyDescent="0.25">
      <c r="B54" s="17" t="s">
        <v>7</v>
      </c>
      <c r="C54" s="17" t="s">
        <v>29</v>
      </c>
      <c r="D54" s="21">
        <v>7.08</v>
      </c>
      <c r="E54" s="18">
        <v>3.14</v>
      </c>
      <c r="F54" s="21">
        <v>7.09</v>
      </c>
      <c r="G54" s="15">
        <v>12.37</v>
      </c>
      <c r="H54" s="18">
        <f t="shared" si="4"/>
        <v>7.42</v>
      </c>
    </row>
    <row r="55" spans="2:8" x14ac:dyDescent="0.25">
      <c r="B55" s="17" t="s">
        <v>8</v>
      </c>
      <c r="C55" s="17" t="s">
        <v>9</v>
      </c>
      <c r="D55" s="21">
        <v>0</v>
      </c>
      <c r="E55" s="18">
        <v>0</v>
      </c>
      <c r="F55" s="21">
        <v>19.28</v>
      </c>
      <c r="G55" s="15">
        <v>0</v>
      </c>
      <c r="H55" s="18">
        <f t="shared" si="4"/>
        <v>4.82</v>
      </c>
    </row>
    <row r="56" spans="2:8" x14ac:dyDescent="0.25">
      <c r="B56" s="19" t="s">
        <v>10</v>
      </c>
      <c r="C56" s="19" t="s">
        <v>30</v>
      </c>
      <c r="D56" s="22">
        <f>SUM(D50:D55)</f>
        <v>66.03</v>
      </c>
      <c r="E56" s="20">
        <f>SUM(E50:E55)</f>
        <v>80.100000000000009</v>
      </c>
      <c r="F56" s="22">
        <f>SUM(F50:F55)</f>
        <v>61.17</v>
      </c>
      <c r="G56" s="16">
        <f>SUM(G50:G55)</f>
        <v>54.05</v>
      </c>
      <c r="H56" s="20">
        <f t="shared" si="4"/>
        <v>65.337500000000006</v>
      </c>
    </row>
    <row r="57" spans="2:8" x14ac:dyDescent="0.25">
      <c r="B57" s="17" t="s">
        <v>11</v>
      </c>
      <c r="C57" s="17" t="s">
        <v>12</v>
      </c>
      <c r="D57" s="38">
        <f>0.84+0.21</f>
        <v>1.05</v>
      </c>
      <c r="E57" s="18">
        <v>0.79</v>
      </c>
      <c r="F57" s="21">
        <v>6.61</v>
      </c>
      <c r="G57" s="15">
        <v>15.4</v>
      </c>
      <c r="H57" s="18">
        <f t="shared" si="4"/>
        <v>5.9625000000000004</v>
      </c>
    </row>
    <row r="58" spans="2:8" x14ac:dyDescent="0.25">
      <c r="B58" s="17" t="s">
        <v>13</v>
      </c>
      <c r="C58" s="17" t="s">
        <v>31</v>
      </c>
      <c r="D58" s="21">
        <v>0</v>
      </c>
      <c r="E58" s="18">
        <v>0</v>
      </c>
      <c r="F58" s="21">
        <v>1.1200000000000001</v>
      </c>
      <c r="G58" s="15">
        <v>0.25</v>
      </c>
      <c r="H58" s="18">
        <f t="shared" si="4"/>
        <v>0.34250000000000003</v>
      </c>
    </row>
    <row r="59" spans="2:8" x14ac:dyDescent="0.25">
      <c r="B59" s="17" t="s">
        <v>15</v>
      </c>
      <c r="C59" s="17" t="s">
        <v>14</v>
      </c>
      <c r="D59" s="21">
        <v>0.63</v>
      </c>
      <c r="E59" s="18">
        <v>0.79</v>
      </c>
      <c r="F59" s="21">
        <v>3.91</v>
      </c>
      <c r="G59" s="15">
        <v>0.51</v>
      </c>
      <c r="H59" s="18">
        <f t="shared" si="4"/>
        <v>1.46</v>
      </c>
    </row>
    <row r="60" spans="2:8" x14ac:dyDescent="0.25">
      <c r="B60" s="17" t="s">
        <v>17</v>
      </c>
      <c r="C60" s="17" t="s">
        <v>16</v>
      </c>
      <c r="D60" s="21">
        <v>1.04</v>
      </c>
      <c r="E60" s="18">
        <v>0.79</v>
      </c>
      <c r="F60" s="21">
        <v>1.26</v>
      </c>
      <c r="G60" s="15">
        <v>2.02</v>
      </c>
      <c r="H60" s="18">
        <f t="shared" si="4"/>
        <v>1.2774999999999999</v>
      </c>
    </row>
    <row r="61" spans="2:8" x14ac:dyDescent="0.25">
      <c r="B61" s="17" t="s">
        <v>19</v>
      </c>
      <c r="C61" s="17" t="s">
        <v>18</v>
      </c>
      <c r="D61" s="21">
        <v>7.5</v>
      </c>
      <c r="E61" s="18">
        <v>2.62</v>
      </c>
      <c r="F61" s="21">
        <v>5.44</v>
      </c>
      <c r="G61" s="15">
        <v>1.52</v>
      </c>
      <c r="H61" s="18">
        <f t="shared" si="4"/>
        <v>4.2700000000000005</v>
      </c>
    </row>
    <row r="62" spans="2:8" x14ac:dyDescent="0.25">
      <c r="B62" s="17" t="s">
        <v>20</v>
      </c>
      <c r="C62" s="17" t="s">
        <v>32</v>
      </c>
      <c r="D62" s="21">
        <v>13.54</v>
      </c>
      <c r="E62" s="18">
        <v>0</v>
      </c>
      <c r="F62" s="21">
        <v>3.21</v>
      </c>
      <c r="G62" s="15">
        <v>15.15</v>
      </c>
      <c r="H62" s="18">
        <f t="shared" si="4"/>
        <v>7.9749999999999996</v>
      </c>
    </row>
    <row r="63" spans="2:8" x14ac:dyDescent="0.25">
      <c r="B63" s="17" t="s">
        <v>21</v>
      </c>
      <c r="C63" s="17" t="s">
        <v>33</v>
      </c>
      <c r="D63" s="21">
        <v>5.83</v>
      </c>
      <c r="E63" s="18">
        <v>14.4</v>
      </c>
      <c r="F63" s="21">
        <v>4.9400000000000004</v>
      </c>
      <c r="G63" s="15">
        <v>9.09</v>
      </c>
      <c r="H63" s="18">
        <f t="shared" si="4"/>
        <v>8.5650000000000013</v>
      </c>
    </row>
    <row r="64" spans="2:8" x14ac:dyDescent="0.25">
      <c r="B64" s="17" t="s">
        <v>22</v>
      </c>
      <c r="C64" s="17" t="s">
        <v>34</v>
      </c>
      <c r="D64" s="21">
        <v>0</v>
      </c>
      <c r="E64" s="18">
        <v>0.26</v>
      </c>
      <c r="F64" s="21">
        <v>0.35</v>
      </c>
      <c r="G64" s="15">
        <v>0</v>
      </c>
      <c r="H64" s="18">
        <f t="shared" si="4"/>
        <v>0.1525</v>
      </c>
    </row>
    <row r="65" spans="2:8" x14ac:dyDescent="0.25">
      <c r="B65" s="17" t="s">
        <v>23</v>
      </c>
      <c r="C65" s="17" t="s">
        <v>35</v>
      </c>
      <c r="D65" s="21">
        <v>0</v>
      </c>
      <c r="E65" s="18">
        <v>0</v>
      </c>
      <c r="F65" s="21">
        <v>0</v>
      </c>
      <c r="G65" s="15">
        <v>0</v>
      </c>
      <c r="H65" s="18">
        <f t="shared" si="4"/>
        <v>0</v>
      </c>
    </row>
    <row r="66" spans="2:8" x14ac:dyDescent="0.25">
      <c r="B66" s="17" t="s">
        <v>24</v>
      </c>
      <c r="C66" s="17" t="s">
        <v>36</v>
      </c>
      <c r="D66" s="21">
        <v>0</v>
      </c>
      <c r="E66" s="18">
        <v>0</v>
      </c>
      <c r="F66" s="21">
        <v>0</v>
      </c>
      <c r="G66" s="15">
        <v>0</v>
      </c>
      <c r="H66" s="18">
        <f t="shared" si="4"/>
        <v>0</v>
      </c>
    </row>
    <row r="67" spans="2:8" x14ac:dyDescent="0.25">
      <c r="B67" s="17" t="s">
        <v>37</v>
      </c>
      <c r="C67" s="17" t="s">
        <v>38</v>
      </c>
      <c r="D67" s="21">
        <v>4.38</v>
      </c>
      <c r="E67" s="18">
        <v>0.26</v>
      </c>
      <c r="F67" s="21">
        <v>11.97</v>
      </c>
      <c r="G67" s="15">
        <v>2.02</v>
      </c>
      <c r="H67" s="18">
        <f t="shared" si="4"/>
        <v>4.6574999999999998</v>
      </c>
    </row>
    <row r="68" spans="2:8" x14ac:dyDescent="0.25">
      <c r="B68" s="17" t="s">
        <v>39</v>
      </c>
      <c r="C68" s="17" t="s">
        <v>40</v>
      </c>
      <c r="D68" s="39">
        <f>SUM(D56:D67)</f>
        <v>99.999999999999986</v>
      </c>
      <c r="E68" s="39">
        <f>SUM(E56:E67)</f>
        <v>100.01000000000005</v>
      </c>
      <c r="F68" s="39">
        <f>SUM(F56:F67)</f>
        <v>99.97999999999999</v>
      </c>
      <c r="G68" s="54">
        <f>SUM(G56:G67)</f>
        <v>100.01</v>
      </c>
      <c r="H68" s="39">
        <f t="shared" si="4"/>
        <v>100</v>
      </c>
    </row>
    <row r="71" spans="2:8" x14ac:dyDescent="0.25">
      <c r="B71" s="6"/>
      <c r="C71" s="7" t="s">
        <v>78</v>
      </c>
      <c r="D71" s="7" t="s">
        <v>46</v>
      </c>
      <c r="E71" s="7" t="s">
        <v>47</v>
      </c>
      <c r="F71" s="7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3" t="s">
        <v>27</v>
      </c>
      <c r="E72" s="113"/>
      <c r="F72" s="113"/>
      <c r="G72" s="113"/>
      <c r="H72" s="113"/>
    </row>
    <row r="73" spans="2:8" x14ac:dyDescent="0.25">
      <c r="B73" s="17" t="s">
        <v>0</v>
      </c>
      <c r="C73" s="17" t="s">
        <v>1</v>
      </c>
      <c r="D73" s="18">
        <v>7.45</v>
      </c>
      <c r="E73" s="18">
        <v>2.77</v>
      </c>
      <c r="F73" s="21">
        <v>6.53</v>
      </c>
      <c r="G73" s="15">
        <v>6.97</v>
      </c>
      <c r="H73" s="18">
        <f>(D73+E73+F73+G73)/4</f>
        <v>5.93</v>
      </c>
    </row>
    <row r="74" spans="2:8" x14ac:dyDescent="0.25">
      <c r="B74" s="17" t="s">
        <v>2</v>
      </c>
      <c r="C74" s="17" t="s">
        <v>3</v>
      </c>
      <c r="D74" s="18">
        <v>1.24</v>
      </c>
      <c r="E74" s="18">
        <v>0</v>
      </c>
      <c r="F74" s="21">
        <v>0</v>
      </c>
      <c r="G74" s="15">
        <v>0</v>
      </c>
      <c r="H74" s="18">
        <f t="shared" ref="H74:H91" si="5">(D74+E74+F74+G74)/4</f>
        <v>0.31</v>
      </c>
    </row>
    <row r="75" spans="2:8" x14ac:dyDescent="0.25">
      <c r="B75" s="17" t="s">
        <v>4</v>
      </c>
      <c r="C75" s="17" t="s">
        <v>5</v>
      </c>
      <c r="D75" s="18">
        <v>1.55</v>
      </c>
      <c r="E75" s="18">
        <v>0.83</v>
      </c>
      <c r="F75" s="21">
        <v>0.6</v>
      </c>
      <c r="G75" s="15">
        <v>0.25</v>
      </c>
      <c r="H75" s="18">
        <f t="shared" si="5"/>
        <v>0.8075</v>
      </c>
    </row>
    <row r="76" spans="2:8" x14ac:dyDescent="0.25">
      <c r="B76" s="17" t="s">
        <v>6</v>
      </c>
      <c r="C76" s="17" t="s">
        <v>28</v>
      </c>
      <c r="D76" s="18">
        <v>29.19</v>
      </c>
      <c r="E76" s="18">
        <v>26.32</v>
      </c>
      <c r="F76" s="21">
        <v>34.03</v>
      </c>
      <c r="G76" s="15">
        <v>29.35</v>
      </c>
      <c r="H76" s="18">
        <f t="shared" si="5"/>
        <v>29.722500000000004</v>
      </c>
    </row>
    <row r="77" spans="2:8" x14ac:dyDescent="0.25">
      <c r="B77" s="17" t="s">
        <v>7</v>
      </c>
      <c r="C77" s="17" t="s">
        <v>29</v>
      </c>
      <c r="D77" s="18">
        <v>13.98</v>
      </c>
      <c r="E77" s="18">
        <v>7.2</v>
      </c>
      <c r="F77" s="21">
        <v>5.69</v>
      </c>
      <c r="G77" s="15">
        <v>7.71</v>
      </c>
      <c r="H77" s="18">
        <f t="shared" si="5"/>
        <v>8.6449999999999996</v>
      </c>
    </row>
    <row r="78" spans="2:8" x14ac:dyDescent="0.25">
      <c r="B78" s="17" t="s">
        <v>8</v>
      </c>
      <c r="C78" s="17" t="s">
        <v>9</v>
      </c>
      <c r="D78" s="18">
        <v>0</v>
      </c>
      <c r="E78" s="18">
        <v>0</v>
      </c>
      <c r="F78" s="21">
        <v>10.210000000000001</v>
      </c>
      <c r="G78" s="15">
        <v>0</v>
      </c>
      <c r="H78" s="18">
        <f t="shared" si="5"/>
        <v>2.5525000000000002</v>
      </c>
    </row>
    <row r="79" spans="2:8" x14ac:dyDescent="0.25">
      <c r="B79" s="19" t="s">
        <v>10</v>
      </c>
      <c r="C79" s="19" t="s">
        <v>30</v>
      </c>
      <c r="D79" s="20">
        <f>SUM(D73:D78)</f>
        <v>53.41</v>
      </c>
      <c r="E79" s="20">
        <f>SUM(E73:E78)</f>
        <v>37.120000000000005</v>
      </c>
      <c r="F79" s="22">
        <f>SUM(F73:F78)</f>
        <v>57.06</v>
      </c>
      <c r="G79" s="16">
        <f>SUM(G73:G78)</f>
        <v>44.28</v>
      </c>
      <c r="H79" s="20">
        <f t="shared" si="5"/>
        <v>47.967500000000001</v>
      </c>
    </row>
    <row r="80" spans="2:8" x14ac:dyDescent="0.25">
      <c r="B80" s="17" t="s">
        <v>11</v>
      </c>
      <c r="C80" s="17" t="s">
        <v>12</v>
      </c>
      <c r="D80" s="18">
        <v>5.28</v>
      </c>
      <c r="E80" s="18">
        <v>0.56000000000000005</v>
      </c>
      <c r="F80" s="21">
        <v>8.0399999999999991</v>
      </c>
      <c r="G80" s="15">
        <v>10.45</v>
      </c>
      <c r="H80" s="18">
        <f t="shared" si="5"/>
        <v>6.0824999999999996</v>
      </c>
    </row>
    <row r="81" spans="2:8" x14ac:dyDescent="0.25">
      <c r="B81" s="17" t="s">
        <v>13</v>
      </c>
      <c r="C81" s="17" t="s">
        <v>31</v>
      </c>
      <c r="D81" s="18">
        <v>0</v>
      </c>
      <c r="E81" s="18">
        <v>0.55000000000000004</v>
      </c>
      <c r="F81" s="21">
        <v>0</v>
      </c>
      <c r="G81" s="15">
        <v>1</v>
      </c>
      <c r="H81" s="18">
        <f t="shared" si="5"/>
        <v>0.38750000000000001</v>
      </c>
    </row>
    <row r="82" spans="2:8" x14ac:dyDescent="0.25">
      <c r="B82" s="17" t="s">
        <v>15</v>
      </c>
      <c r="C82" s="17" t="s">
        <v>14</v>
      </c>
      <c r="D82" s="18">
        <v>0.62</v>
      </c>
      <c r="E82" s="18">
        <v>0.28000000000000003</v>
      </c>
      <c r="F82" s="21">
        <v>0.52</v>
      </c>
      <c r="G82" s="15">
        <v>0.5</v>
      </c>
      <c r="H82" s="18">
        <f t="shared" si="5"/>
        <v>0.48</v>
      </c>
    </row>
    <row r="83" spans="2:8" x14ac:dyDescent="0.25">
      <c r="B83" s="17" t="s">
        <v>17</v>
      </c>
      <c r="C83" s="17" t="s">
        <v>16</v>
      </c>
      <c r="D83" s="18">
        <v>1.24</v>
      </c>
      <c r="E83" s="18">
        <v>1.94</v>
      </c>
      <c r="F83" s="21">
        <v>0.73</v>
      </c>
      <c r="G83" s="15">
        <v>1.49</v>
      </c>
      <c r="H83" s="18">
        <f t="shared" si="5"/>
        <v>1.3499999999999999</v>
      </c>
    </row>
    <row r="84" spans="2:8" x14ac:dyDescent="0.25">
      <c r="B84" s="17" t="s">
        <v>19</v>
      </c>
      <c r="C84" s="17" t="s">
        <v>18</v>
      </c>
      <c r="D84" s="18">
        <v>2.48</v>
      </c>
      <c r="E84" s="18">
        <v>3.6</v>
      </c>
      <c r="F84" s="21">
        <v>3.15</v>
      </c>
      <c r="G84" s="15">
        <v>9.1999999999999993</v>
      </c>
      <c r="H84" s="18">
        <f t="shared" si="5"/>
        <v>4.6074999999999999</v>
      </c>
    </row>
    <row r="85" spans="2:8" x14ac:dyDescent="0.25">
      <c r="B85" s="17" t="s">
        <v>20</v>
      </c>
      <c r="C85" s="17" t="s">
        <v>32</v>
      </c>
      <c r="D85" s="18">
        <v>0.31</v>
      </c>
      <c r="E85" s="18">
        <v>19.940000000000001</v>
      </c>
      <c r="F85" s="21">
        <v>23.81</v>
      </c>
      <c r="G85" s="15">
        <v>20.9</v>
      </c>
      <c r="H85" s="18">
        <f t="shared" si="5"/>
        <v>16.240000000000002</v>
      </c>
    </row>
    <row r="86" spans="2:8" x14ac:dyDescent="0.25">
      <c r="B86" s="17" t="s">
        <v>21</v>
      </c>
      <c r="C86" s="17" t="s">
        <v>33</v>
      </c>
      <c r="D86" s="18">
        <v>26.71</v>
      </c>
      <c r="E86" s="18">
        <v>30.47</v>
      </c>
      <c r="F86" s="21">
        <v>0</v>
      </c>
      <c r="G86" s="15">
        <v>8.4600000000000009</v>
      </c>
      <c r="H86" s="18">
        <f t="shared" si="5"/>
        <v>16.41</v>
      </c>
    </row>
    <row r="87" spans="2:8" x14ac:dyDescent="0.25">
      <c r="B87" s="17" t="s">
        <v>22</v>
      </c>
      <c r="C87" s="17" t="s">
        <v>34</v>
      </c>
      <c r="D87" s="18">
        <v>0.93</v>
      </c>
      <c r="E87" s="18">
        <v>1.39</v>
      </c>
      <c r="F87" s="18">
        <v>0</v>
      </c>
      <c r="G87" s="15">
        <v>0</v>
      </c>
      <c r="H87" s="18">
        <f t="shared" si="5"/>
        <v>0.57999999999999996</v>
      </c>
    </row>
    <row r="88" spans="2:8" x14ac:dyDescent="0.25">
      <c r="B88" s="17" t="s">
        <v>23</v>
      </c>
      <c r="C88" s="17" t="s">
        <v>35</v>
      </c>
      <c r="D88" s="18">
        <v>0</v>
      </c>
      <c r="E88" s="18">
        <v>0</v>
      </c>
      <c r="F88" s="18">
        <v>0</v>
      </c>
      <c r="G88" s="15">
        <v>0</v>
      </c>
      <c r="H88" s="18">
        <f t="shared" si="5"/>
        <v>0</v>
      </c>
    </row>
    <row r="89" spans="2:8" x14ac:dyDescent="0.25">
      <c r="B89" s="17" t="s">
        <v>24</v>
      </c>
      <c r="C89" s="17" t="s">
        <v>36</v>
      </c>
      <c r="D89" s="18">
        <v>0</v>
      </c>
      <c r="E89" s="18">
        <v>0</v>
      </c>
      <c r="F89" s="18">
        <v>0.46</v>
      </c>
      <c r="G89" s="15">
        <v>0</v>
      </c>
      <c r="H89" s="18">
        <f t="shared" si="5"/>
        <v>0.115</v>
      </c>
    </row>
    <row r="90" spans="2:8" x14ac:dyDescent="0.25">
      <c r="B90" s="17" t="s">
        <v>37</v>
      </c>
      <c r="C90" s="17" t="s">
        <v>38</v>
      </c>
      <c r="D90" s="18">
        <v>9.01</v>
      </c>
      <c r="E90" s="18">
        <v>4.16</v>
      </c>
      <c r="F90" s="18">
        <v>6.23</v>
      </c>
      <c r="G90" s="15">
        <v>3.73</v>
      </c>
      <c r="H90" s="18">
        <f t="shared" si="5"/>
        <v>5.7824999999999998</v>
      </c>
    </row>
    <row r="91" spans="2:8" x14ac:dyDescent="0.25">
      <c r="B91" s="17" t="s">
        <v>39</v>
      </c>
      <c r="C91" s="17" t="s">
        <v>40</v>
      </c>
      <c r="D91" s="39">
        <f>SUM(D79:D90)</f>
        <v>99.990000000000009</v>
      </c>
      <c r="E91" s="39">
        <f>SUM(E79:E90)</f>
        <v>100.01</v>
      </c>
      <c r="F91" s="39">
        <f>SUM(F79:F90)</f>
        <v>100</v>
      </c>
      <c r="G91" s="54">
        <f>SUM(G79:G90)</f>
        <v>100.01</v>
      </c>
      <c r="H91" s="39">
        <f t="shared" si="5"/>
        <v>100.0025</v>
      </c>
    </row>
    <row r="94" spans="2:8" x14ac:dyDescent="0.25">
      <c r="B94" s="6"/>
      <c r="C94" s="7" t="s">
        <v>79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3" t="s">
        <v>27</v>
      </c>
      <c r="E95" s="113"/>
      <c r="F95" s="113"/>
      <c r="G95" s="113"/>
      <c r="H95" s="113"/>
    </row>
    <row r="96" spans="2:8" x14ac:dyDescent="0.25">
      <c r="B96" s="17" t="s">
        <v>0</v>
      </c>
      <c r="C96" s="17" t="s">
        <v>1</v>
      </c>
      <c r="D96" s="18">
        <v>7.73</v>
      </c>
      <c r="E96" s="18">
        <v>8.24</v>
      </c>
      <c r="F96" s="18">
        <v>6.09</v>
      </c>
      <c r="G96" s="15">
        <v>11.5</v>
      </c>
      <c r="H96" s="18">
        <f>(D96+E96+F96+G96)/4</f>
        <v>8.39</v>
      </c>
    </row>
    <row r="97" spans="2:8" x14ac:dyDescent="0.25">
      <c r="B97" s="17" t="s">
        <v>2</v>
      </c>
      <c r="C97" s="17" t="s">
        <v>3</v>
      </c>
      <c r="D97" s="18">
        <v>0</v>
      </c>
      <c r="E97" s="18">
        <v>0</v>
      </c>
      <c r="F97" s="18">
        <v>25.57</v>
      </c>
      <c r="G97" s="15">
        <v>0</v>
      </c>
      <c r="H97" s="18">
        <f t="shared" ref="H97:H114" si="6">(D97+E97+F97+G97)/4</f>
        <v>6.3925000000000001</v>
      </c>
    </row>
    <row r="98" spans="2:8" x14ac:dyDescent="0.25">
      <c r="B98" s="17" t="s">
        <v>4</v>
      </c>
      <c r="C98" s="17" t="s">
        <v>5</v>
      </c>
      <c r="D98" s="18">
        <v>0.68</v>
      </c>
      <c r="E98" s="18">
        <v>0</v>
      </c>
      <c r="F98" s="18">
        <v>0</v>
      </c>
      <c r="G98" s="15">
        <v>1.41</v>
      </c>
      <c r="H98" s="18">
        <f t="shared" si="6"/>
        <v>0.52249999999999996</v>
      </c>
    </row>
    <row r="99" spans="2:8" x14ac:dyDescent="0.25">
      <c r="B99" s="17" t="s">
        <v>6</v>
      </c>
      <c r="C99" s="17" t="s">
        <v>28</v>
      </c>
      <c r="D99" s="18">
        <v>32.729999999999997</v>
      </c>
      <c r="E99" s="18">
        <v>8.5299999999999994</v>
      </c>
      <c r="F99" s="18">
        <v>32.11</v>
      </c>
      <c r="G99" s="15">
        <v>28.17</v>
      </c>
      <c r="H99" s="18">
        <f t="shared" si="6"/>
        <v>25.385000000000002</v>
      </c>
    </row>
    <row r="100" spans="2:8" x14ac:dyDescent="0.25">
      <c r="B100" s="17" t="s">
        <v>7</v>
      </c>
      <c r="C100" s="17" t="s">
        <v>29</v>
      </c>
      <c r="D100" s="18">
        <v>12.73</v>
      </c>
      <c r="E100" s="18">
        <v>16.760000000000002</v>
      </c>
      <c r="F100" s="18">
        <v>5.71</v>
      </c>
      <c r="G100" s="15">
        <v>4.2300000000000004</v>
      </c>
      <c r="H100" s="18">
        <f t="shared" si="6"/>
        <v>9.8575000000000017</v>
      </c>
    </row>
    <row r="101" spans="2:8" x14ac:dyDescent="0.25">
      <c r="B101" s="17" t="s">
        <v>8</v>
      </c>
      <c r="C101" s="17" t="s">
        <v>9</v>
      </c>
      <c r="D101" s="18">
        <v>0</v>
      </c>
      <c r="E101" s="18">
        <v>0</v>
      </c>
      <c r="F101" s="18">
        <v>0</v>
      </c>
      <c r="G101" s="15">
        <v>0</v>
      </c>
      <c r="H101" s="18">
        <f t="shared" si="6"/>
        <v>0</v>
      </c>
    </row>
    <row r="102" spans="2:8" x14ac:dyDescent="0.25">
      <c r="B102" s="19" t="s">
        <v>10</v>
      </c>
      <c r="C102" s="19" t="s">
        <v>30</v>
      </c>
      <c r="D102" s="20">
        <f>SUM(D96:D101)</f>
        <v>53.870000000000005</v>
      </c>
      <c r="E102" s="20">
        <f>SUM(E96:E101)</f>
        <v>33.53</v>
      </c>
      <c r="F102" s="20">
        <f>SUM(F96:F101)</f>
        <v>69.47999999999999</v>
      </c>
      <c r="G102" s="16">
        <f>SUM(G96:G101)</f>
        <v>45.31</v>
      </c>
      <c r="H102" s="20">
        <f t="shared" si="6"/>
        <v>50.547499999999999</v>
      </c>
    </row>
    <row r="103" spans="2:8" x14ac:dyDescent="0.25">
      <c r="B103" s="17" t="s">
        <v>11</v>
      </c>
      <c r="C103" s="17" t="s">
        <v>12</v>
      </c>
      <c r="D103" s="18">
        <v>2.04</v>
      </c>
      <c r="E103" s="18">
        <v>0.59</v>
      </c>
      <c r="F103" s="18">
        <v>8.69</v>
      </c>
      <c r="G103" s="15">
        <v>23.7</v>
      </c>
      <c r="H103" s="18">
        <f t="shared" si="6"/>
        <v>8.754999999999999</v>
      </c>
    </row>
    <row r="104" spans="2:8" x14ac:dyDescent="0.25">
      <c r="B104" s="17" t="s">
        <v>13</v>
      </c>
      <c r="C104" s="17" t="s">
        <v>31</v>
      </c>
      <c r="D104" s="18">
        <v>0.23</v>
      </c>
      <c r="E104" s="18">
        <v>0.88</v>
      </c>
      <c r="F104" s="18">
        <v>0.69</v>
      </c>
      <c r="G104" s="15">
        <v>0.7</v>
      </c>
      <c r="H104" s="18">
        <f t="shared" si="6"/>
        <v>0.625</v>
      </c>
    </row>
    <row r="105" spans="2:8" x14ac:dyDescent="0.25">
      <c r="B105" s="17" t="s">
        <v>15</v>
      </c>
      <c r="C105" s="17" t="s">
        <v>14</v>
      </c>
      <c r="D105" s="18">
        <v>0.91</v>
      </c>
      <c r="E105" s="18">
        <v>0.88</v>
      </c>
      <c r="F105" s="18">
        <v>1.83</v>
      </c>
      <c r="G105" s="15">
        <v>0.94</v>
      </c>
      <c r="H105" s="18">
        <f t="shared" si="6"/>
        <v>1.1400000000000001</v>
      </c>
    </row>
    <row r="106" spans="2:8" x14ac:dyDescent="0.25">
      <c r="B106" s="17" t="s">
        <v>17</v>
      </c>
      <c r="C106" s="17" t="s">
        <v>16</v>
      </c>
      <c r="D106" s="18">
        <v>1.59</v>
      </c>
      <c r="E106" s="18">
        <v>1.18</v>
      </c>
      <c r="F106" s="18">
        <v>2.17</v>
      </c>
      <c r="G106" s="15">
        <v>1.17</v>
      </c>
      <c r="H106" s="18">
        <f t="shared" si="6"/>
        <v>1.5274999999999999</v>
      </c>
    </row>
    <row r="107" spans="2:8" x14ac:dyDescent="0.25">
      <c r="B107" s="17" t="s">
        <v>19</v>
      </c>
      <c r="C107" s="17" t="s">
        <v>18</v>
      </c>
      <c r="D107" s="18">
        <v>6.14</v>
      </c>
      <c r="E107" s="18">
        <v>11.18</v>
      </c>
      <c r="F107" s="18">
        <v>5.6</v>
      </c>
      <c r="G107" s="15">
        <v>3.29</v>
      </c>
      <c r="H107" s="18">
        <f t="shared" si="6"/>
        <v>6.5525000000000002</v>
      </c>
    </row>
    <row r="108" spans="2:8" x14ac:dyDescent="0.25">
      <c r="B108" s="17" t="s">
        <v>20</v>
      </c>
      <c r="C108" s="17" t="s">
        <v>32</v>
      </c>
      <c r="D108" s="18">
        <v>2.5</v>
      </c>
      <c r="E108" s="18">
        <v>7.94</v>
      </c>
      <c r="F108" s="18">
        <v>2.56</v>
      </c>
      <c r="G108" s="15">
        <v>16.670000000000002</v>
      </c>
      <c r="H108" s="18">
        <f t="shared" si="6"/>
        <v>7.4175000000000004</v>
      </c>
    </row>
    <row r="109" spans="2:8" x14ac:dyDescent="0.25">
      <c r="B109" s="17" t="s">
        <v>21</v>
      </c>
      <c r="C109" s="17" t="s">
        <v>33</v>
      </c>
      <c r="D109" s="18">
        <v>27.5</v>
      </c>
      <c r="E109" s="18">
        <v>28.53</v>
      </c>
      <c r="F109" s="18">
        <v>6</v>
      </c>
      <c r="G109" s="15">
        <v>4.6900000000000004</v>
      </c>
      <c r="H109" s="18">
        <f t="shared" si="6"/>
        <v>16.68</v>
      </c>
    </row>
    <row r="110" spans="2:8" x14ac:dyDescent="0.25">
      <c r="B110" s="17" t="s">
        <v>22</v>
      </c>
      <c r="C110" s="17" t="s">
        <v>34</v>
      </c>
      <c r="D110" s="18">
        <v>0.23</v>
      </c>
      <c r="E110" s="18">
        <v>0.88</v>
      </c>
      <c r="F110" s="18">
        <v>0.12</v>
      </c>
      <c r="G110" s="15">
        <v>0.47</v>
      </c>
      <c r="H110" s="18">
        <f t="shared" si="6"/>
        <v>0.42499999999999999</v>
      </c>
    </row>
    <row r="111" spans="2:8" x14ac:dyDescent="0.25">
      <c r="B111" s="17" t="s">
        <v>23</v>
      </c>
      <c r="C111" s="17" t="s">
        <v>35</v>
      </c>
      <c r="D111" s="18">
        <v>0</v>
      </c>
      <c r="E111" s="18">
        <v>0</v>
      </c>
      <c r="F111" s="18">
        <v>0</v>
      </c>
      <c r="G111" s="15">
        <v>0</v>
      </c>
      <c r="H111" s="18">
        <f t="shared" si="6"/>
        <v>0</v>
      </c>
    </row>
    <row r="112" spans="2:8" x14ac:dyDescent="0.25">
      <c r="B112" s="17" t="s">
        <v>24</v>
      </c>
      <c r="C112" s="17" t="s">
        <v>36</v>
      </c>
      <c r="D112" s="18">
        <v>0</v>
      </c>
      <c r="E112" s="18">
        <v>0</v>
      </c>
      <c r="F112" s="18">
        <v>0</v>
      </c>
      <c r="G112" s="15">
        <v>0</v>
      </c>
      <c r="H112" s="18">
        <f t="shared" si="6"/>
        <v>0</v>
      </c>
    </row>
    <row r="113" spans="2:8" x14ac:dyDescent="0.25">
      <c r="B113" s="17" t="s">
        <v>37</v>
      </c>
      <c r="C113" s="17" t="s">
        <v>38</v>
      </c>
      <c r="D113" s="18">
        <v>5</v>
      </c>
      <c r="E113" s="18">
        <v>14.41</v>
      </c>
      <c r="F113" s="18">
        <v>2.86</v>
      </c>
      <c r="G113" s="15">
        <v>3.05</v>
      </c>
      <c r="H113" s="18">
        <f t="shared" si="6"/>
        <v>6.33</v>
      </c>
    </row>
    <row r="114" spans="2:8" x14ac:dyDescent="0.25">
      <c r="B114" s="17" t="s">
        <v>39</v>
      </c>
      <c r="C114" s="17" t="s">
        <v>40</v>
      </c>
      <c r="D114" s="39">
        <f>SUM(D102:D113)</f>
        <v>100.01</v>
      </c>
      <c r="E114" s="39">
        <f>SUM(E102:E113)</f>
        <v>100</v>
      </c>
      <c r="F114" s="39">
        <f>SUM(F102:F113)</f>
        <v>99.999999999999986</v>
      </c>
      <c r="G114" s="54">
        <f>SUM(G102:G113)</f>
        <v>99.990000000000009</v>
      </c>
      <c r="H114" s="39">
        <f t="shared" si="6"/>
        <v>100</v>
      </c>
    </row>
    <row r="116" spans="2:8" x14ac:dyDescent="0.25">
      <c r="B116" s="6"/>
      <c r="C116" s="7" t="s">
        <v>80</v>
      </c>
      <c r="D116" s="7" t="s">
        <v>46</v>
      </c>
      <c r="E116" s="7" t="s">
        <v>47</v>
      </c>
      <c r="F116" s="7" t="s">
        <v>42</v>
      </c>
      <c r="G116" s="7" t="s">
        <v>49</v>
      </c>
      <c r="H116" s="7" t="s">
        <v>50</v>
      </c>
    </row>
    <row r="117" spans="2:8" x14ac:dyDescent="0.25">
      <c r="B117" s="2" t="s">
        <v>41</v>
      </c>
      <c r="C117" s="2" t="s">
        <v>26</v>
      </c>
      <c r="D117" s="113" t="s">
        <v>27</v>
      </c>
      <c r="E117" s="113"/>
      <c r="F117" s="113"/>
      <c r="G117" s="113"/>
      <c r="H117" s="113"/>
    </row>
    <row r="118" spans="2:8" x14ac:dyDescent="0.25">
      <c r="B118" s="17" t="s">
        <v>0</v>
      </c>
      <c r="C118" s="17" t="s">
        <v>1</v>
      </c>
      <c r="D118" s="18">
        <v>7.87</v>
      </c>
      <c r="E118" s="18">
        <v>3.1</v>
      </c>
      <c r="F118" s="18">
        <v>10.42</v>
      </c>
      <c r="G118" s="15">
        <v>5.79</v>
      </c>
      <c r="H118" s="18">
        <f>(D118+E118+F118+G118)/4</f>
        <v>6.7949999999999999</v>
      </c>
    </row>
    <row r="119" spans="2:8" x14ac:dyDescent="0.25">
      <c r="B119" s="17" t="s">
        <v>2</v>
      </c>
      <c r="C119" s="17" t="s">
        <v>3</v>
      </c>
      <c r="D119" s="18">
        <v>0</v>
      </c>
      <c r="E119" s="18">
        <v>3.1</v>
      </c>
      <c r="F119" s="18">
        <v>11.87</v>
      </c>
      <c r="G119" s="15">
        <v>0</v>
      </c>
      <c r="H119" s="18">
        <f t="shared" ref="H119:H136" si="7">(D119+E119+F119+G119)/4</f>
        <v>3.7424999999999997</v>
      </c>
    </row>
    <row r="120" spans="2:8" x14ac:dyDescent="0.25">
      <c r="B120" s="17" t="s">
        <v>4</v>
      </c>
      <c r="C120" s="17" t="s">
        <v>5</v>
      </c>
      <c r="D120" s="18">
        <v>0</v>
      </c>
      <c r="E120" s="18">
        <v>0</v>
      </c>
      <c r="F120" s="18">
        <v>0.2</v>
      </c>
      <c r="G120" s="15">
        <v>2.02</v>
      </c>
      <c r="H120" s="18">
        <f t="shared" si="7"/>
        <v>0.55500000000000005</v>
      </c>
    </row>
    <row r="121" spans="2:8" x14ac:dyDescent="0.25">
      <c r="B121" s="17" t="s">
        <v>6</v>
      </c>
      <c r="C121" s="17" t="s">
        <v>28</v>
      </c>
      <c r="D121" s="18">
        <v>19.420000000000002</v>
      </c>
      <c r="E121" s="18">
        <v>34.76</v>
      </c>
      <c r="F121" s="18">
        <v>29.68</v>
      </c>
      <c r="G121" s="15">
        <v>33.25</v>
      </c>
      <c r="H121" s="18">
        <f t="shared" si="7"/>
        <v>29.2775</v>
      </c>
    </row>
    <row r="122" spans="2:8" x14ac:dyDescent="0.25">
      <c r="B122" s="17" t="s">
        <v>7</v>
      </c>
      <c r="C122" s="17" t="s">
        <v>29</v>
      </c>
      <c r="D122" s="18">
        <v>5.25</v>
      </c>
      <c r="E122" s="18">
        <v>11.19</v>
      </c>
      <c r="F122" s="18">
        <v>12.15</v>
      </c>
      <c r="G122" s="15">
        <v>9.57</v>
      </c>
      <c r="H122" s="18">
        <f t="shared" si="7"/>
        <v>9.5399999999999991</v>
      </c>
    </row>
    <row r="123" spans="2:8" x14ac:dyDescent="0.25">
      <c r="B123" s="17" t="s">
        <v>8</v>
      </c>
      <c r="C123" s="17" t="s">
        <v>9</v>
      </c>
      <c r="D123" s="18">
        <v>0</v>
      </c>
      <c r="E123" s="18">
        <v>0</v>
      </c>
      <c r="F123" s="18">
        <v>4.75</v>
      </c>
      <c r="G123" s="15">
        <v>0</v>
      </c>
      <c r="H123" s="18">
        <f t="shared" si="7"/>
        <v>1.1875</v>
      </c>
    </row>
    <row r="124" spans="2:8" x14ac:dyDescent="0.25">
      <c r="B124" s="19" t="s">
        <v>10</v>
      </c>
      <c r="C124" s="19" t="s">
        <v>30</v>
      </c>
      <c r="D124" s="20">
        <f>SUM(D118:D123)</f>
        <v>32.540000000000006</v>
      </c>
      <c r="E124" s="20">
        <f>SUM(E118:E123)</f>
        <v>52.15</v>
      </c>
      <c r="F124" s="20">
        <f>SUM(F118:F123)</f>
        <v>69.070000000000007</v>
      </c>
      <c r="G124" s="16">
        <f>SUM(G118:G123)</f>
        <v>50.63</v>
      </c>
      <c r="H124" s="20">
        <f t="shared" si="7"/>
        <v>51.097499999999997</v>
      </c>
    </row>
    <row r="125" spans="2:8" x14ac:dyDescent="0.25">
      <c r="B125" s="17" t="s">
        <v>11</v>
      </c>
      <c r="C125" s="17" t="s">
        <v>12</v>
      </c>
      <c r="D125" s="18">
        <v>3.15</v>
      </c>
      <c r="E125" s="18">
        <v>2.86</v>
      </c>
      <c r="F125" s="18">
        <v>7.75</v>
      </c>
      <c r="G125" s="15">
        <v>11.09</v>
      </c>
      <c r="H125" s="18">
        <f t="shared" si="7"/>
        <v>6.2125000000000004</v>
      </c>
    </row>
    <row r="126" spans="2:8" x14ac:dyDescent="0.25">
      <c r="B126" s="17" t="s">
        <v>13</v>
      </c>
      <c r="C126" s="17" t="s">
        <v>31</v>
      </c>
      <c r="D126" s="18">
        <v>0.26</v>
      </c>
      <c r="E126" s="18">
        <v>0</v>
      </c>
      <c r="F126" s="18">
        <v>0.17</v>
      </c>
      <c r="G126" s="15">
        <v>0.25</v>
      </c>
      <c r="H126" s="18">
        <f t="shared" si="7"/>
        <v>0.17</v>
      </c>
    </row>
    <row r="127" spans="2:8" x14ac:dyDescent="0.25">
      <c r="B127" s="17" t="s">
        <v>15</v>
      </c>
      <c r="C127" s="17" t="s">
        <v>14</v>
      </c>
      <c r="D127" s="18">
        <v>0.79</v>
      </c>
      <c r="E127" s="18">
        <v>0.48</v>
      </c>
      <c r="F127" s="18">
        <v>1.17</v>
      </c>
      <c r="G127" s="15">
        <v>0.76</v>
      </c>
      <c r="H127" s="18">
        <f t="shared" si="7"/>
        <v>0.8</v>
      </c>
    </row>
    <row r="128" spans="2:8" x14ac:dyDescent="0.25">
      <c r="B128" s="17" t="s">
        <v>17</v>
      </c>
      <c r="C128" s="17" t="s">
        <v>16</v>
      </c>
      <c r="D128" s="18">
        <v>0.79</v>
      </c>
      <c r="E128" s="18">
        <v>1.43</v>
      </c>
      <c r="F128" s="18">
        <v>1.22</v>
      </c>
      <c r="G128" s="15">
        <v>1.01</v>
      </c>
      <c r="H128" s="18">
        <f t="shared" si="7"/>
        <v>1.1124999999999998</v>
      </c>
    </row>
    <row r="129" spans="2:8" x14ac:dyDescent="0.25">
      <c r="B129" s="17" t="s">
        <v>19</v>
      </c>
      <c r="C129" s="17" t="s">
        <v>18</v>
      </c>
      <c r="D129" s="18">
        <v>6.56</v>
      </c>
      <c r="E129" s="18">
        <v>5.48</v>
      </c>
      <c r="F129" s="18">
        <v>4.1399999999999997</v>
      </c>
      <c r="G129" s="15">
        <v>7.81</v>
      </c>
      <c r="H129" s="18">
        <f t="shared" si="7"/>
        <v>5.9974999999999996</v>
      </c>
    </row>
    <row r="130" spans="2:8" x14ac:dyDescent="0.25">
      <c r="B130" s="17" t="s">
        <v>20</v>
      </c>
      <c r="C130" s="17" t="s">
        <v>32</v>
      </c>
      <c r="D130" s="18">
        <v>0</v>
      </c>
      <c r="E130" s="18">
        <v>3.1</v>
      </c>
      <c r="F130" s="18">
        <v>8.6300000000000008</v>
      </c>
      <c r="G130" s="15">
        <v>6.55</v>
      </c>
      <c r="H130" s="18">
        <f t="shared" si="7"/>
        <v>4.57</v>
      </c>
    </row>
    <row r="131" spans="2:8" x14ac:dyDescent="0.25">
      <c r="B131" s="17" t="s">
        <v>21</v>
      </c>
      <c r="C131" s="17" t="s">
        <v>33</v>
      </c>
      <c r="D131" s="36">
        <v>41.47</v>
      </c>
      <c r="E131" s="18">
        <v>30</v>
      </c>
      <c r="F131" s="18">
        <v>1.65</v>
      </c>
      <c r="G131" s="15">
        <v>16.62</v>
      </c>
      <c r="H131" s="18">
        <f t="shared" si="7"/>
        <v>22.435000000000002</v>
      </c>
    </row>
    <row r="132" spans="2:8" x14ac:dyDescent="0.25">
      <c r="B132" s="17" t="s">
        <v>22</v>
      </c>
      <c r="C132" s="17" t="s">
        <v>34</v>
      </c>
      <c r="D132" s="18">
        <v>0</v>
      </c>
      <c r="E132" s="18">
        <v>0.48</v>
      </c>
      <c r="F132" s="18">
        <v>0.13</v>
      </c>
      <c r="G132" s="15">
        <v>0.5</v>
      </c>
      <c r="H132" s="18">
        <f t="shared" si="7"/>
        <v>0.27749999999999997</v>
      </c>
    </row>
    <row r="133" spans="2:8" x14ac:dyDescent="0.25">
      <c r="B133" s="17" t="s">
        <v>23</v>
      </c>
      <c r="C133" s="17" t="s">
        <v>35</v>
      </c>
      <c r="D133" s="18">
        <v>0</v>
      </c>
      <c r="E133" s="18">
        <v>0</v>
      </c>
      <c r="F133" s="18">
        <v>0</v>
      </c>
      <c r="G133" s="15">
        <v>0</v>
      </c>
      <c r="H133" s="18">
        <f t="shared" si="7"/>
        <v>0</v>
      </c>
    </row>
    <row r="134" spans="2:8" x14ac:dyDescent="0.25">
      <c r="B134" s="17" t="s">
        <v>24</v>
      </c>
      <c r="C134" s="17" t="s">
        <v>36</v>
      </c>
      <c r="D134" s="18">
        <v>0</v>
      </c>
      <c r="E134" s="18">
        <v>0</v>
      </c>
      <c r="F134" s="18">
        <v>0</v>
      </c>
      <c r="G134" s="15">
        <v>0</v>
      </c>
      <c r="H134" s="18">
        <f t="shared" si="7"/>
        <v>0</v>
      </c>
    </row>
    <row r="135" spans="2:8" x14ac:dyDescent="0.25">
      <c r="B135" s="17" t="s">
        <v>37</v>
      </c>
      <c r="C135" s="17" t="s">
        <v>38</v>
      </c>
      <c r="D135" s="18">
        <v>14.44</v>
      </c>
      <c r="E135" s="18">
        <v>4.05</v>
      </c>
      <c r="F135" s="18">
        <v>6.07</v>
      </c>
      <c r="G135" s="15">
        <v>4.79</v>
      </c>
      <c r="H135" s="18">
        <f t="shared" si="7"/>
        <v>7.3374999999999995</v>
      </c>
    </row>
    <row r="136" spans="2:8" x14ac:dyDescent="0.25">
      <c r="B136" s="17" t="s">
        <v>39</v>
      </c>
      <c r="C136" s="17" t="s">
        <v>40</v>
      </c>
      <c r="D136" s="39">
        <f>SUM(D124:D135)</f>
        <v>100</v>
      </c>
      <c r="E136" s="39">
        <f>SUM(E124:E135)</f>
        <v>100.02999999999999</v>
      </c>
      <c r="F136" s="39">
        <f>SUM(F124:F135)</f>
        <v>100</v>
      </c>
      <c r="G136" s="54">
        <f>SUM(G124:G135)</f>
        <v>100.01</v>
      </c>
      <c r="H136" s="39">
        <f t="shared" si="7"/>
        <v>100.00999999999999</v>
      </c>
    </row>
    <row r="139" spans="2:8" x14ac:dyDescent="0.25">
      <c r="B139" s="6"/>
      <c r="C139" s="7" t="s">
        <v>81</v>
      </c>
      <c r="D139" s="7" t="s">
        <v>46</v>
      </c>
      <c r="E139" s="7" t="s">
        <v>47</v>
      </c>
      <c r="F139" s="7" t="s">
        <v>42</v>
      </c>
      <c r="G139" s="7" t="s">
        <v>49</v>
      </c>
      <c r="H139" s="7" t="s">
        <v>50</v>
      </c>
    </row>
    <row r="140" spans="2:8" x14ac:dyDescent="0.25">
      <c r="B140" s="2" t="s">
        <v>41</v>
      </c>
      <c r="C140" s="2" t="s">
        <v>26</v>
      </c>
      <c r="D140" s="113" t="s">
        <v>27</v>
      </c>
      <c r="E140" s="113"/>
      <c r="F140" s="113"/>
      <c r="G140" s="113"/>
      <c r="H140" s="113"/>
    </row>
    <row r="141" spans="2:8" x14ac:dyDescent="0.25">
      <c r="B141" s="1" t="s">
        <v>0</v>
      </c>
      <c r="C141" s="1" t="s">
        <v>1</v>
      </c>
      <c r="D141" s="3">
        <v>3.88</v>
      </c>
      <c r="E141" s="3">
        <v>4.99</v>
      </c>
      <c r="F141" s="3">
        <v>5.26</v>
      </c>
      <c r="G141" s="15">
        <v>4.1900000000000004</v>
      </c>
      <c r="H141" s="3">
        <f>(D141+E141+F141+G141)/4</f>
        <v>4.58</v>
      </c>
    </row>
    <row r="142" spans="2:8" x14ac:dyDescent="0.25">
      <c r="B142" s="1" t="s">
        <v>2</v>
      </c>
      <c r="C142" s="1" t="s">
        <v>3</v>
      </c>
      <c r="D142" s="3">
        <v>0.55000000000000004</v>
      </c>
      <c r="E142" s="3">
        <v>0.26</v>
      </c>
      <c r="F142" s="3">
        <v>9.84</v>
      </c>
      <c r="G142" s="15">
        <v>0</v>
      </c>
      <c r="H142" s="3">
        <f t="shared" ref="H142:H159" si="8">(D142+E142+F142+G142)/4</f>
        <v>2.6625000000000001</v>
      </c>
    </row>
    <row r="143" spans="2:8" x14ac:dyDescent="0.25">
      <c r="B143" s="1" t="s">
        <v>4</v>
      </c>
      <c r="C143" s="1" t="s">
        <v>5</v>
      </c>
      <c r="D143" s="3">
        <v>0</v>
      </c>
      <c r="E143" s="3">
        <v>2.1</v>
      </c>
      <c r="F143" s="3">
        <v>1.47</v>
      </c>
      <c r="G143" s="15">
        <v>1.02</v>
      </c>
      <c r="H143" s="3">
        <f t="shared" si="8"/>
        <v>1.1475</v>
      </c>
    </row>
    <row r="144" spans="2:8" x14ac:dyDescent="0.25">
      <c r="B144" s="1" t="s">
        <v>6</v>
      </c>
      <c r="C144" s="1" t="s">
        <v>28</v>
      </c>
      <c r="D144" s="3">
        <v>16.34</v>
      </c>
      <c r="E144" s="3">
        <v>19.690000000000001</v>
      </c>
      <c r="F144" s="3">
        <v>31.2</v>
      </c>
      <c r="G144" s="15">
        <v>40.86</v>
      </c>
      <c r="H144" s="3">
        <f t="shared" si="8"/>
        <v>27.022500000000001</v>
      </c>
    </row>
    <row r="145" spans="2:8" x14ac:dyDescent="0.25">
      <c r="B145" s="1" t="s">
        <v>7</v>
      </c>
      <c r="C145" s="1" t="s">
        <v>29</v>
      </c>
      <c r="D145" s="3">
        <v>17.73</v>
      </c>
      <c r="E145" s="3">
        <v>18.899999999999999</v>
      </c>
      <c r="F145" s="3">
        <v>10.63</v>
      </c>
      <c r="G145" s="15">
        <v>3.27</v>
      </c>
      <c r="H145" s="3">
        <f t="shared" si="8"/>
        <v>12.6325</v>
      </c>
    </row>
    <row r="146" spans="2:8" x14ac:dyDescent="0.25">
      <c r="B146" s="1" t="s">
        <v>8</v>
      </c>
      <c r="C146" s="1" t="s">
        <v>9</v>
      </c>
      <c r="D146" s="3">
        <v>0</v>
      </c>
      <c r="E146" s="3">
        <v>0</v>
      </c>
      <c r="F146" s="3">
        <v>0</v>
      </c>
      <c r="G146" s="15">
        <v>0</v>
      </c>
      <c r="H146" s="3">
        <f t="shared" si="8"/>
        <v>0</v>
      </c>
    </row>
    <row r="147" spans="2:8" x14ac:dyDescent="0.25">
      <c r="B147" s="4" t="s">
        <v>10</v>
      </c>
      <c r="C147" s="4" t="s">
        <v>30</v>
      </c>
      <c r="D147" s="5">
        <f>SUM(D141:D146)</f>
        <v>38.5</v>
      </c>
      <c r="E147" s="5">
        <f>SUM(E141:E146)</f>
        <v>45.94</v>
      </c>
      <c r="F147" s="5">
        <f>SUM(F141:F146)</f>
        <v>58.4</v>
      </c>
      <c r="G147" s="16">
        <f>SUM(G141:G146)</f>
        <v>49.34</v>
      </c>
      <c r="H147" s="5">
        <f t="shared" si="8"/>
        <v>48.045000000000002</v>
      </c>
    </row>
    <row r="148" spans="2:8" x14ac:dyDescent="0.25">
      <c r="B148" s="1" t="s">
        <v>11</v>
      </c>
      <c r="C148" s="1" t="s">
        <v>12</v>
      </c>
      <c r="D148" s="3">
        <v>2.2200000000000002</v>
      </c>
      <c r="E148" s="3">
        <v>3.41</v>
      </c>
      <c r="F148" s="3">
        <v>5.29</v>
      </c>
      <c r="G148" s="15">
        <v>10.32</v>
      </c>
      <c r="H148" s="3">
        <f t="shared" si="8"/>
        <v>5.3100000000000005</v>
      </c>
    </row>
    <row r="149" spans="2:8" x14ac:dyDescent="0.25">
      <c r="B149" s="1" t="s">
        <v>13</v>
      </c>
      <c r="C149" s="1" t="s">
        <v>31</v>
      </c>
      <c r="D149" s="3">
        <v>0</v>
      </c>
      <c r="E149" s="3">
        <v>0.52</v>
      </c>
      <c r="F149" s="3">
        <v>0.23</v>
      </c>
      <c r="G149" s="15">
        <v>0.41</v>
      </c>
      <c r="H149" s="3">
        <f t="shared" si="8"/>
        <v>0.28999999999999998</v>
      </c>
    </row>
    <row r="150" spans="2:8" x14ac:dyDescent="0.25">
      <c r="B150" s="1" t="s">
        <v>15</v>
      </c>
      <c r="C150" s="1" t="s">
        <v>14</v>
      </c>
      <c r="D150" s="3">
        <v>0.28000000000000003</v>
      </c>
      <c r="E150" s="3">
        <v>2.36</v>
      </c>
      <c r="F150" s="3">
        <v>0.63</v>
      </c>
      <c r="G150" s="15">
        <v>0.51</v>
      </c>
      <c r="H150" s="3">
        <f t="shared" si="8"/>
        <v>0.94499999999999984</v>
      </c>
    </row>
    <row r="151" spans="2:8" x14ac:dyDescent="0.25">
      <c r="B151" s="1" t="s">
        <v>17</v>
      </c>
      <c r="C151" s="1" t="s">
        <v>16</v>
      </c>
      <c r="D151" s="3">
        <v>1.94</v>
      </c>
      <c r="E151" s="3">
        <v>2.1</v>
      </c>
      <c r="F151" s="3">
        <v>1.07</v>
      </c>
      <c r="G151" s="15">
        <v>0.82</v>
      </c>
      <c r="H151" s="3">
        <f t="shared" si="8"/>
        <v>1.4825000000000002</v>
      </c>
    </row>
    <row r="152" spans="2:8" x14ac:dyDescent="0.25">
      <c r="B152" s="1" t="s">
        <v>19</v>
      </c>
      <c r="C152" s="1" t="s">
        <v>18</v>
      </c>
      <c r="D152" s="3">
        <v>1.66</v>
      </c>
      <c r="E152" s="3">
        <v>4.72</v>
      </c>
      <c r="F152" s="3">
        <v>2.4300000000000002</v>
      </c>
      <c r="G152" s="15">
        <v>3.37</v>
      </c>
      <c r="H152" s="3">
        <f t="shared" si="8"/>
        <v>3.0449999999999999</v>
      </c>
    </row>
    <row r="153" spans="2:8" x14ac:dyDescent="0.25">
      <c r="B153" s="1" t="s">
        <v>20</v>
      </c>
      <c r="C153" s="1" t="s">
        <v>32</v>
      </c>
      <c r="D153" s="3">
        <v>37.950000000000003</v>
      </c>
      <c r="E153" s="3">
        <v>3.94</v>
      </c>
      <c r="F153" s="3">
        <v>20.59</v>
      </c>
      <c r="G153" s="15">
        <v>21.04</v>
      </c>
      <c r="H153" s="3">
        <f t="shared" si="8"/>
        <v>20.880000000000003</v>
      </c>
    </row>
    <row r="154" spans="2:8" x14ac:dyDescent="0.25">
      <c r="B154" s="1" t="s">
        <v>21</v>
      </c>
      <c r="C154" s="1" t="s">
        <v>33</v>
      </c>
      <c r="D154" s="3">
        <v>10.53</v>
      </c>
      <c r="E154" s="3">
        <v>28.61</v>
      </c>
      <c r="F154" s="3">
        <v>1.63</v>
      </c>
      <c r="G154" s="15">
        <v>7.15</v>
      </c>
      <c r="H154" s="3">
        <f t="shared" si="8"/>
        <v>11.98</v>
      </c>
    </row>
    <row r="155" spans="2:8" x14ac:dyDescent="0.25">
      <c r="B155" s="1" t="s">
        <v>22</v>
      </c>
      <c r="C155" s="1" t="s">
        <v>34</v>
      </c>
      <c r="D155" s="3">
        <v>0</v>
      </c>
      <c r="E155" s="3">
        <v>0</v>
      </c>
      <c r="F155" s="3">
        <v>0.13</v>
      </c>
      <c r="G155" s="15">
        <v>0.2</v>
      </c>
      <c r="H155" s="3">
        <f t="shared" si="8"/>
        <v>8.2500000000000004E-2</v>
      </c>
    </row>
    <row r="156" spans="2:8" x14ac:dyDescent="0.25">
      <c r="B156" s="1" t="s">
        <v>23</v>
      </c>
      <c r="C156" s="1" t="s">
        <v>35</v>
      </c>
      <c r="D156" s="3">
        <v>0</v>
      </c>
      <c r="E156" s="3">
        <v>0</v>
      </c>
      <c r="F156" s="3">
        <v>0</v>
      </c>
      <c r="G156" s="15">
        <v>0</v>
      </c>
      <c r="H156" s="3">
        <f t="shared" si="8"/>
        <v>0</v>
      </c>
    </row>
    <row r="157" spans="2:8" x14ac:dyDescent="0.25">
      <c r="B157" s="1" t="s">
        <v>24</v>
      </c>
      <c r="C157" s="1" t="s">
        <v>36</v>
      </c>
      <c r="D157" s="3">
        <v>0</v>
      </c>
      <c r="E157" s="3">
        <v>0</v>
      </c>
      <c r="F157" s="3">
        <v>0.1</v>
      </c>
      <c r="G157" s="15">
        <v>0</v>
      </c>
      <c r="H157" s="3">
        <f t="shared" si="8"/>
        <v>2.5000000000000001E-2</v>
      </c>
    </row>
    <row r="158" spans="2:8" x14ac:dyDescent="0.25">
      <c r="B158" s="1" t="s">
        <v>37</v>
      </c>
      <c r="C158" s="1" t="s">
        <v>38</v>
      </c>
      <c r="D158" s="3">
        <v>6.93</v>
      </c>
      <c r="E158" s="3">
        <v>8.4</v>
      </c>
      <c r="F158" s="3">
        <v>9.49</v>
      </c>
      <c r="G158" s="15">
        <v>6.84</v>
      </c>
      <c r="H158" s="3">
        <f t="shared" si="8"/>
        <v>7.915</v>
      </c>
    </row>
    <row r="159" spans="2:8" x14ac:dyDescent="0.25">
      <c r="B159" s="1" t="s">
        <v>39</v>
      </c>
      <c r="C159" s="1" t="s">
        <v>40</v>
      </c>
      <c r="D159" s="34">
        <f>SUM(D147:D158)</f>
        <v>100.00999999999999</v>
      </c>
      <c r="E159" s="34">
        <f>SUM(E147:E158)</f>
        <v>100</v>
      </c>
      <c r="F159" s="34">
        <f>SUM(F147:F158)</f>
        <v>99.989999999999981</v>
      </c>
      <c r="G159" s="54">
        <f>SUM(G147:G158)</f>
        <v>100.00000000000001</v>
      </c>
      <c r="H159" s="34">
        <f t="shared" si="8"/>
        <v>100</v>
      </c>
    </row>
  </sheetData>
  <mergeCells count="8">
    <mergeCell ref="B1:H1"/>
    <mergeCell ref="D140:H140"/>
    <mergeCell ref="D3:H3"/>
    <mergeCell ref="D26:H26"/>
    <mergeCell ref="D49:H49"/>
    <mergeCell ref="D72:H72"/>
    <mergeCell ref="D95:H95"/>
    <mergeCell ref="D117:H1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1"/>
  <sheetViews>
    <sheetView zoomScale="85" zoomScaleNormal="85" workbookViewId="0">
      <selection activeCell="J31" sqref="J31"/>
    </sheetView>
  </sheetViews>
  <sheetFormatPr defaultRowHeight="15" x14ac:dyDescent="0.25"/>
  <cols>
    <col min="3" max="3" width="59.7109375" customWidth="1"/>
    <col min="4" max="4" width="8.5703125" customWidth="1"/>
    <col min="5" max="6" width="9.140625" customWidth="1"/>
    <col min="7" max="7" width="10.28515625" customWidth="1"/>
    <col min="8" max="8" width="11.140625" customWidth="1"/>
    <col min="9" max="9" width="11.140625" style="10" customWidth="1"/>
  </cols>
  <sheetData>
    <row r="1" spans="2:9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9" x14ac:dyDescent="0.25">
      <c r="B2" s="49"/>
      <c r="C2" s="48" t="s">
        <v>123</v>
      </c>
      <c r="D2" s="48" t="s">
        <v>46</v>
      </c>
      <c r="E2" s="48" t="s">
        <v>47</v>
      </c>
      <c r="F2" s="48" t="s">
        <v>42</v>
      </c>
      <c r="G2" s="48" t="s">
        <v>49</v>
      </c>
      <c r="H2" s="48" t="s">
        <v>50</v>
      </c>
      <c r="I2" s="14"/>
    </row>
    <row r="3" spans="2:9" x14ac:dyDescent="0.25">
      <c r="B3" s="48" t="s">
        <v>41</v>
      </c>
      <c r="C3" s="48" t="s">
        <v>26</v>
      </c>
      <c r="D3" s="114" t="s">
        <v>27</v>
      </c>
      <c r="E3" s="114"/>
      <c r="F3" s="114"/>
      <c r="G3" s="114"/>
      <c r="H3" s="114"/>
      <c r="I3" s="27"/>
    </row>
    <row r="4" spans="2:9" x14ac:dyDescent="0.25">
      <c r="B4" s="49" t="s">
        <v>0</v>
      </c>
      <c r="C4" s="49" t="s">
        <v>1</v>
      </c>
      <c r="D4" s="50">
        <f>AVERAGE(D27,D49,D71,D94,D117,D140,D163)</f>
        <v>6.557120743034055</v>
      </c>
      <c r="E4" s="50">
        <f t="shared" ref="E4:H4" si="0">AVERAGE(E27,E49,E71,E94,E117,E140,E163)</f>
        <v>6.9531328320801995</v>
      </c>
      <c r="F4" s="50">
        <f t="shared" si="0"/>
        <v>5.0771825396825392</v>
      </c>
      <c r="G4" s="50">
        <f t="shared" si="0"/>
        <v>5.9844285714285714</v>
      </c>
      <c r="H4" s="50">
        <f t="shared" si="0"/>
        <v>6.1429661715563411</v>
      </c>
      <c r="I4" s="68"/>
    </row>
    <row r="5" spans="2:9" ht="16.5" customHeight="1" x14ac:dyDescent="0.25">
      <c r="B5" s="49" t="s">
        <v>2</v>
      </c>
      <c r="C5" s="49" t="s">
        <v>3</v>
      </c>
      <c r="D5" s="50">
        <f t="shared" ref="D5:G22" si="1">AVERAGE(D28,D50,D72,D95,D118,D141,D164)</f>
        <v>2.7102124183006535</v>
      </c>
      <c r="E5" s="50">
        <f t="shared" si="1"/>
        <v>4.0243943191311606</v>
      </c>
      <c r="F5" s="50">
        <f t="shared" si="1"/>
        <v>4.7996031746031749</v>
      </c>
      <c r="G5" s="50">
        <f t="shared" si="1"/>
        <v>3.1022857142857143</v>
      </c>
      <c r="H5" s="50">
        <f>(D5+E5+F5+G5)/4</f>
        <v>3.6591239065801755</v>
      </c>
      <c r="I5" s="68"/>
    </row>
    <row r="6" spans="2:9" x14ac:dyDescent="0.25">
      <c r="B6" s="49" t="s">
        <v>4</v>
      </c>
      <c r="C6" s="49" t="s">
        <v>5</v>
      </c>
      <c r="D6" s="50">
        <f t="shared" si="1"/>
        <v>1.3545647206250921</v>
      </c>
      <c r="E6" s="50">
        <f t="shared" si="1"/>
        <v>1.6106098579782788</v>
      </c>
      <c r="F6" s="50">
        <f t="shared" si="1"/>
        <v>1.4170634920634921</v>
      </c>
      <c r="G6" s="50">
        <f t="shared" si="1"/>
        <v>1.5705714285714285</v>
      </c>
      <c r="H6" s="50">
        <f t="shared" ref="H6:H22" si="2">(D6+E6+F6+G6)/4</f>
        <v>1.4882023748095727</v>
      </c>
      <c r="I6" s="68"/>
    </row>
    <row r="7" spans="2:9" x14ac:dyDescent="0.25">
      <c r="B7" s="49" t="s">
        <v>6</v>
      </c>
      <c r="C7" s="49" t="s">
        <v>28</v>
      </c>
      <c r="D7" s="50">
        <f t="shared" si="1"/>
        <v>17.068050027028356</v>
      </c>
      <c r="E7" s="50">
        <f t="shared" si="1"/>
        <v>21.82105263157894</v>
      </c>
      <c r="F7" s="50">
        <f t="shared" si="1"/>
        <v>21.63174603174603</v>
      </c>
      <c r="G7" s="50">
        <f t="shared" si="1"/>
        <v>17.603857142857144</v>
      </c>
      <c r="H7" s="50">
        <f t="shared" si="2"/>
        <v>19.531176458302618</v>
      </c>
      <c r="I7" s="68"/>
    </row>
    <row r="8" spans="2:9" x14ac:dyDescent="0.25">
      <c r="B8" s="49" t="s">
        <v>7</v>
      </c>
      <c r="C8" s="49" t="s">
        <v>29</v>
      </c>
      <c r="D8" s="50">
        <f t="shared" si="1"/>
        <v>11.817202933805101</v>
      </c>
      <c r="E8" s="50">
        <f t="shared" si="1"/>
        <v>6.6513784461152863</v>
      </c>
      <c r="F8" s="50">
        <f t="shared" si="1"/>
        <v>10.630555555555556</v>
      </c>
      <c r="G8" s="50">
        <f t="shared" si="1"/>
        <v>4.866714285714286</v>
      </c>
      <c r="H8" s="50">
        <f t="shared" si="2"/>
        <v>8.4914628052975569</v>
      </c>
      <c r="I8" s="68"/>
    </row>
    <row r="9" spans="2:9" x14ac:dyDescent="0.25">
      <c r="B9" s="49" t="s">
        <v>8</v>
      </c>
      <c r="C9" s="49" t="s">
        <v>9</v>
      </c>
      <c r="D9" s="50">
        <f t="shared" si="1"/>
        <v>0</v>
      </c>
      <c r="E9" s="50">
        <f t="shared" si="1"/>
        <v>0.49916457811194653</v>
      </c>
      <c r="F9" s="50">
        <f t="shared" si="1"/>
        <v>0.52380952380952384</v>
      </c>
      <c r="G9" s="50">
        <f t="shared" si="1"/>
        <v>0</v>
      </c>
      <c r="H9" s="50">
        <f t="shared" si="2"/>
        <v>0.25574352548036761</v>
      </c>
      <c r="I9" s="68"/>
    </row>
    <row r="10" spans="2:9" x14ac:dyDescent="0.25">
      <c r="B10" s="8" t="s">
        <v>10</v>
      </c>
      <c r="C10" s="8" t="s">
        <v>30</v>
      </c>
      <c r="D10" s="29">
        <f t="shared" si="1"/>
        <v>38.837507985650404</v>
      </c>
      <c r="E10" s="29">
        <f t="shared" si="1"/>
        <v>41.559732664995813</v>
      </c>
      <c r="F10" s="29">
        <f t="shared" si="1"/>
        <v>44.079960317460312</v>
      </c>
      <c r="G10" s="29">
        <f t="shared" si="1"/>
        <v>33.127857142857145</v>
      </c>
      <c r="H10" s="29">
        <f t="shared" si="2"/>
        <v>39.401264527740921</v>
      </c>
      <c r="I10" s="68"/>
    </row>
    <row r="11" spans="2:9" x14ac:dyDescent="0.25">
      <c r="B11" s="49" t="s">
        <v>11</v>
      </c>
      <c r="C11" s="49" t="s">
        <v>12</v>
      </c>
      <c r="D11" s="50">
        <f t="shared" si="1"/>
        <v>26.821515185021376</v>
      </c>
      <c r="E11" s="50">
        <f t="shared" si="1"/>
        <v>30.477861319966582</v>
      </c>
      <c r="F11" s="50">
        <f t="shared" si="1"/>
        <v>27.896230158730159</v>
      </c>
      <c r="G11" s="50">
        <f t="shared" si="1"/>
        <v>20.707428571428572</v>
      </c>
      <c r="H11" s="50">
        <f t="shared" si="2"/>
        <v>26.475758808786672</v>
      </c>
      <c r="I11" s="68"/>
    </row>
    <row r="12" spans="2:9" x14ac:dyDescent="0.25">
      <c r="B12" s="49" t="s">
        <v>13</v>
      </c>
      <c r="C12" s="49" t="s">
        <v>31</v>
      </c>
      <c r="D12" s="50">
        <f t="shared" si="1"/>
        <v>0</v>
      </c>
      <c r="E12" s="50">
        <f t="shared" si="1"/>
        <v>7.619047619047617E-2</v>
      </c>
      <c r="F12" s="50">
        <f t="shared" si="1"/>
        <v>0.65714285714285692</v>
      </c>
      <c r="G12" s="50">
        <f t="shared" si="1"/>
        <v>0.10714285714285714</v>
      </c>
      <c r="H12" s="50">
        <f t="shared" si="2"/>
        <v>0.21011904761904754</v>
      </c>
      <c r="I12" s="68"/>
    </row>
    <row r="13" spans="2:9" x14ac:dyDescent="0.25">
      <c r="B13" s="49" t="s">
        <v>15</v>
      </c>
      <c r="C13" s="49" t="s">
        <v>14</v>
      </c>
      <c r="D13" s="50">
        <f t="shared" si="1"/>
        <v>0.41279239766081866</v>
      </c>
      <c r="E13" s="50">
        <f t="shared" si="1"/>
        <v>0.31695906432748533</v>
      </c>
      <c r="F13" s="50">
        <f t="shared" si="1"/>
        <v>0.43591269841269836</v>
      </c>
      <c r="G13" s="50">
        <f t="shared" si="1"/>
        <v>0.86342857142857132</v>
      </c>
      <c r="H13" s="50">
        <f t="shared" si="2"/>
        <v>0.50727318295739343</v>
      </c>
      <c r="I13" s="68"/>
    </row>
    <row r="14" spans="2:9" x14ac:dyDescent="0.25">
      <c r="B14" s="49" t="s">
        <v>17</v>
      </c>
      <c r="C14" s="49" t="s">
        <v>16</v>
      </c>
      <c r="D14" s="50">
        <f t="shared" si="1"/>
        <v>1.9598911494422331</v>
      </c>
      <c r="E14" s="50">
        <f t="shared" si="1"/>
        <v>1.5715956558061817</v>
      </c>
      <c r="F14" s="50">
        <f t="shared" si="1"/>
        <v>2.1940476190476192</v>
      </c>
      <c r="G14" s="50">
        <f t="shared" si="1"/>
        <v>2.0049999999999999</v>
      </c>
      <c r="H14" s="50">
        <f t="shared" si="2"/>
        <v>1.9326336060740086</v>
      </c>
      <c r="I14" s="68"/>
    </row>
    <row r="15" spans="2:9" x14ac:dyDescent="0.25">
      <c r="B15" s="49" t="s">
        <v>19</v>
      </c>
      <c r="C15" s="49" t="s">
        <v>18</v>
      </c>
      <c r="D15" s="50">
        <f t="shared" si="1"/>
        <v>5.7079543220797087</v>
      </c>
      <c r="E15" s="50">
        <f t="shared" si="1"/>
        <v>5.4324979114452798</v>
      </c>
      <c r="F15" s="50">
        <f t="shared" si="1"/>
        <v>3.8501984126984126</v>
      </c>
      <c r="G15" s="50">
        <f t="shared" si="1"/>
        <v>5.177999999999999</v>
      </c>
      <c r="H15" s="50">
        <f t="shared" si="2"/>
        <v>5.0421626615558504</v>
      </c>
      <c r="I15" s="68"/>
    </row>
    <row r="16" spans="2:9" x14ac:dyDescent="0.25">
      <c r="B16" s="49" t="s">
        <v>20</v>
      </c>
      <c r="C16" s="49" t="s">
        <v>32</v>
      </c>
      <c r="D16" s="50">
        <f t="shared" si="1"/>
        <v>17.714269742984914</v>
      </c>
      <c r="E16" s="50">
        <f t="shared" si="1"/>
        <v>12.648120300751879</v>
      </c>
      <c r="F16" s="50">
        <f t="shared" si="1"/>
        <v>10.463095238095237</v>
      </c>
      <c r="G16" s="50">
        <f t="shared" si="1"/>
        <v>30.457428571428576</v>
      </c>
      <c r="H16" s="50">
        <f t="shared" si="2"/>
        <v>17.820728463315152</v>
      </c>
      <c r="I16" s="68"/>
    </row>
    <row r="17" spans="2:9" x14ac:dyDescent="0.25">
      <c r="B17" s="49" t="s">
        <v>21</v>
      </c>
      <c r="C17" s="49" t="s">
        <v>33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  <c r="H17" s="50">
        <f t="shared" si="2"/>
        <v>0</v>
      </c>
      <c r="I17" s="68"/>
    </row>
    <row r="18" spans="2:9" x14ac:dyDescent="0.25">
      <c r="B18" s="49" t="s">
        <v>22</v>
      </c>
      <c r="C18" s="49" t="s">
        <v>34</v>
      </c>
      <c r="D18" s="50">
        <f t="shared" si="1"/>
        <v>4.7619047619047616E-2</v>
      </c>
      <c r="E18" s="50">
        <f t="shared" si="1"/>
        <v>0</v>
      </c>
      <c r="F18" s="50">
        <f t="shared" si="1"/>
        <v>0</v>
      </c>
      <c r="G18" s="50">
        <f t="shared" si="1"/>
        <v>0</v>
      </c>
      <c r="H18" s="50">
        <f t="shared" si="2"/>
        <v>1.1904761904761904E-2</v>
      </c>
      <c r="I18" s="68"/>
    </row>
    <row r="19" spans="2:9" x14ac:dyDescent="0.25">
      <c r="B19" s="49" t="s">
        <v>23</v>
      </c>
      <c r="C19" s="49" t="s">
        <v>35</v>
      </c>
      <c r="D19" s="50">
        <f t="shared" si="1"/>
        <v>0</v>
      </c>
      <c r="E19" s="50">
        <f t="shared" si="1"/>
        <v>0</v>
      </c>
      <c r="F19" s="50">
        <f t="shared" si="1"/>
        <v>0</v>
      </c>
      <c r="G19" s="50">
        <f t="shared" si="1"/>
        <v>0</v>
      </c>
      <c r="H19" s="50">
        <f t="shared" si="2"/>
        <v>0</v>
      </c>
      <c r="I19" s="68"/>
    </row>
    <row r="20" spans="2:9" x14ac:dyDescent="0.25">
      <c r="B20" s="49" t="s">
        <v>24</v>
      </c>
      <c r="C20" s="49" t="s">
        <v>36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  <c r="H20" s="50">
        <f t="shared" si="2"/>
        <v>0</v>
      </c>
      <c r="I20" s="68"/>
    </row>
    <row r="21" spans="2:9" x14ac:dyDescent="0.25">
      <c r="B21" s="49" t="s">
        <v>37</v>
      </c>
      <c r="C21" s="49" t="s">
        <v>38</v>
      </c>
      <c r="D21" s="50">
        <f t="shared" si="1"/>
        <v>7.8288073123986441</v>
      </c>
      <c r="E21" s="50">
        <f t="shared" si="1"/>
        <v>7.9170426065162891</v>
      </c>
      <c r="F21" s="50">
        <f t="shared" si="1"/>
        <v>10.423412698412699</v>
      </c>
      <c r="G21" s="50">
        <f t="shared" si="1"/>
        <v>7.5537142857142863</v>
      </c>
      <c r="H21" s="50">
        <f t="shared" si="2"/>
        <v>8.4307442257604794</v>
      </c>
      <c r="I21" s="68"/>
    </row>
    <row r="22" spans="2:9" x14ac:dyDescent="0.25">
      <c r="B22" s="8" t="s">
        <v>39</v>
      </c>
      <c r="C22" s="8" t="s">
        <v>40</v>
      </c>
      <c r="D22" s="29">
        <f t="shared" si="1"/>
        <v>100</v>
      </c>
      <c r="E22" s="29">
        <f t="shared" si="1"/>
        <v>99.999999999999972</v>
      </c>
      <c r="F22" s="29">
        <f t="shared" si="1"/>
        <v>100</v>
      </c>
      <c r="G22" s="29">
        <f t="shared" si="1"/>
        <v>100.00028571428571</v>
      </c>
      <c r="H22" s="29">
        <f t="shared" si="2"/>
        <v>100.00007142857143</v>
      </c>
      <c r="I22" s="68"/>
    </row>
    <row r="25" spans="2:9" x14ac:dyDescent="0.25">
      <c r="B25" s="6"/>
      <c r="C25" s="7" t="s">
        <v>69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  <c r="I25" s="14"/>
    </row>
    <row r="26" spans="2:9" x14ac:dyDescent="0.25">
      <c r="B26" s="2" t="s">
        <v>41</v>
      </c>
      <c r="C26" s="2" t="s">
        <v>26</v>
      </c>
      <c r="D26" s="113" t="s">
        <v>27</v>
      </c>
      <c r="E26" s="113"/>
      <c r="F26" s="113"/>
      <c r="G26" s="113"/>
      <c r="H26" s="113"/>
      <c r="I26" s="27"/>
    </row>
    <row r="27" spans="2:9" x14ac:dyDescent="0.25">
      <c r="B27" s="1" t="s">
        <v>0</v>
      </c>
      <c r="C27" s="1" t="s">
        <v>1</v>
      </c>
      <c r="D27" s="25">
        <v>10.666666666666666</v>
      </c>
      <c r="E27" s="25">
        <v>14.666666666666663</v>
      </c>
      <c r="F27" s="25">
        <v>5.333333333333333</v>
      </c>
      <c r="G27" s="25">
        <v>3.125</v>
      </c>
      <c r="H27" s="25">
        <f>AVERAGE(D27:G27)</f>
        <v>8.4479166666666643</v>
      </c>
      <c r="I27" s="68"/>
    </row>
    <row r="28" spans="2:9" x14ac:dyDescent="0.25">
      <c r="B28" s="1" t="s">
        <v>2</v>
      </c>
      <c r="C28" s="1" t="s">
        <v>3</v>
      </c>
      <c r="D28" s="25">
        <v>1.3333333333333333</v>
      </c>
      <c r="E28" s="25">
        <v>0.33333333333333331</v>
      </c>
      <c r="F28" s="25">
        <v>5.6666666666666661</v>
      </c>
      <c r="G28" s="25">
        <v>2.5</v>
      </c>
      <c r="H28" s="25">
        <f t="shared" ref="H28:H45" si="3">AVERAGE(D28:G28)</f>
        <v>2.458333333333333</v>
      </c>
      <c r="I28" s="68"/>
    </row>
    <row r="29" spans="2:9" x14ac:dyDescent="0.25">
      <c r="B29" s="1" t="s">
        <v>4</v>
      </c>
      <c r="C29" s="1" t="s">
        <v>5</v>
      </c>
      <c r="D29" s="25">
        <v>1.9999999999999996</v>
      </c>
      <c r="E29" s="25">
        <v>4.6666666666666661</v>
      </c>
      <c r="F29" s="25">
        <v>0.66666666666666663</v>
      </c>
      <c r="G29" s="25">
        <v>2.1880000000000002</v>
      </c>
      <c r="H29" s="25">
        <f t="shared" si="3"/>
        <v>2.3803333333333332</v>
      </c>
      <c r="I29" s="68"/>
    </row>
    <row r="30" spans="2:9" x14ac:dyDescent="0.25">
      <c r="B30" s="1" t="s">
        <v>6</v>
      </c>
      <c r="C30" s="1" t="s">
        <v>28</v>
      </c>
      <c r="D30" s="25">
        <v>11.333333333333332</v>
      </c>
      <c r="E30" s="25">
        <v>7.6666666666666652</v>
      </c>
      <c r="F30" s="25">
        <v>19.666666666666661</v>
      </c>
      <c r="G30" s="25">
        <v>18.75</v>
      </c>
      <c r="H30" s="25">
        <f t="shared" si="3"/>
        <v>14.354166666666664</v>
      </c>
      <c r="I30" s="68"/>
    </row>
    <row r="31" spans="2:9" x14ac:dyDescent="0.25">
      <c r="B31" s="1" t="s">
        <v>7</v>
      </c>
      <c r="C31" s="1" t="s">
        <v>29</v>
      </c>
      <c r="D31" s="25">
        <v>10.333333333333332</v>
      </c>
      <c r="E31" s="25">
        <v>8.6666666666666661</v>
      </c>
      <c r="F31" s="25">
        <v>5.9999999999999982</v>
      </c>
      <c r="G31" s="25">
        <v>4.375</v>
      </c>
      <c r="H31" s="25">
        <f t="shared" si="3"/>
        <v>7.34375</v>
      </c>
      <c r="I31" s="68"/>
    </row>
    <row r="32" spans="2:9" x14ac:dyDescent="0.25">
      <c r="B32" s="37" t="s">
        <v>8</v>
      </c>
      <c r="C32" s="37" t="s">
        <v>9</v>
      </c>
      <c r="D32" s="47">
        <v>0</v>
      </c>
      <c r="E32" s="47">
        <v>0</v>
      </c>
      <c r="F32" s="47">
        <v>0</v>
      </c>
      <c r="G32" s="47">
        <v>0</v>
      </c>
      <c r="H32" s="25">
        <f t="shared" si="3"/>
        <v>0</v>
      </c>
      <c r="I32" s="68"/>
    </row>
    <row r="33" spans="2:9" x14ac:dyDescent="0.25">
      <c r="B33" s="4" t="s">
        <v>10</v>
      </c>
      <c r="C33" s="4" t="s">
        <v>30</v>
      </c>
      <c r="D33" s="28">
        <f>D27+D28+D29+D30+D31+D32</f>
        <v>35.666666666666664</v>
      </c>
      <c r="E33" s="28">
        <f>E27+E28+E29+E30+E31+E32</f>
        <v>35.999999999999993</v>
      </c>
      <c r="F33" s="28">
        <f>F27+F28+F29+F30+F31+F32</f>
        <v>37.333333333333329</v>
      </c>
      <c r="G33" s="28">
        <f>SUM(G27:G32)</f>
        <v>30.938000000000002</v>
      </c>
      <c r="H33" s="28">
        <f t="shared" si="3"/>
        <v>34.984499999999997</v>
      </c>
      <c r="I33" s="68"/>
    </row>
    <row r="34" spans="2:9" x14ac:dyDescent="0.25">
      <c r="B34" s="37" t="s">
        <v>11</v>
      </c>
      <c r="C34" s="37" t="s">
        <v>12</v>
      </c>
      <c r="D34" s="47">
        <v>29.666666666666664</v>
      </c>
      <c r="E34" s="47">
        <v>30.666666666666661</v>
      </c>
      <c r="F34" s="47">
        <v>37.999999999999993</v>
      </c>
      <c r="G34" s="47">
        <v>20</v>
      </c>
      <c r="H34" s="25">
        <f t="shared" si="3"/>
        <v>29.583333333333329</v>
      </c>
      <c r="I34" s="68"/>
    </row>
    <row r="35" spans="2:9" x14ac:dyDescent="0.25">
      <c r="B35" s="37" t="s">
        <v>13</v>
      </c>
      <c r="C35" s="37" t="s">
        <v>31</v>
      </c>
      <c r="D35" s="47">
        <v>0</v>
      </c>
      <c r="E35" s="47">
        <v>0</v>
      </c>
      <c r="F35" s="47">
        <v>0</v>
      </c>
      <c r="G35" s="47">
        <v>0</v>
      </c>
      <c r="H35" s="25">
        <f t="shared" si="3"/>
        <v>0</v>
      </c>
      <c r="I35" s="68"/>
    </row>
    <row r="36" spans="2:9" x14ac:dyDescent="0.25">
      <c r="B36" s="1" t="s">
        <v>15</v>
      </c>
      <c r="C36" s="1" t="s">
        <v>14</v>
      </c>
      <c r="D36" s="25">
        <v>0.33333333333333331</v>
      </c>
      <c r="E36" s="25">
        <v>0.33333333333333331</v>
      </c>
      <c r="F36" s="25">
        <v>0.33333333333333331</v>
      </c>
      <c r="G36" s="25">
        <v>0.625</v>
      </c>
      <c r="H36" s="25">
        <f t="shared" si="3"/>
        <v>0.40625</v>
      </c>
      <c r="I36" s="68"/>
    </row>
    <row r="37" spans="2:9" x14ac:dyDescent="0.25">
      <c r="B37" s="1" t="s">
        <v>17</v>
      </c>
      <c r="C37" s="1" t="s">
        <v>16</v>
      </c>
      <c r="D37" s="25">
        <v>1.3333333333333333</v>
      </c>
      <c r="E37" s="25">
        <v>1.3333333333333333</v>
      </c>
      <c r="F37" s="25">
        <v>1.6666666666666665</v>
      </c>
      <c r="G37" s="25">
        <v>2.1880000000000002</v>
      </c>
      <c r="H37" s="25">
        <f t="shared" si="3"/>
        <v>1.6303333333333332</v>
      </c>
      <c r="I37" s="68"/>
    </row>
    <row r="38" spans="2:9" x14ac:dyDescent="0.25">
      <c r="B38" s="1" t="s">
        <v>19</v>
      </c>
      <c r="C38" s="1" t="s">
        <v>18</v>
      </c>
      <c r="D38" s="25">
        <v>4.9999999999999991</v>
      </c>
      <c r="E38" s="25">
        <v>3.9999999999999991</v>
      </c>
      <c r="F38" s="25">
        <v>4.6666666666666661</v>
      </c>
      <c r="G38" s="25">
        <v>5.3129999999999997</v>
      </c>
      <c r="H38" s="25">
        <f t="shared" si="3"/>
        <v>4.7449166666666658</v>
      </c>
      <c r="I38" s="68"/>
    </row>
    <row r="39" spans="2:9" x14ac:dyDescent="0.25">
      <c r="B39" s="1" t="s">
        <v>20</v>
      </c>
      <c r="C39" s="1" t="s">
        <v>32</v>
      </c>
      <c r="D39" s="25">
        <v>21.333333333333332</v>
      </c>
      <c r="E39" s="25">
        <v>21.333333333333332</v>
      </c>
      <c r="F39" s="25">
        <v>12.666666666666664</v>
      </c>
      <c r="G39" s="25">
        <v>33.125</v>
      </c>
      <c r="H39" s="25">
        <f t="shared" si="3"/>
        <v>22.114583333333332</v>
      </c>
      <c r="I39" s="68"/>
    </row>
    <row r="40" spans="2:9" x14ac:dyDescent="0.25">
      <c r="B40" s="1" t="s">
        <v>21</v>
      </c>
      <c r="C40" s="1" t="s">
        <v>33</v>
      </c>
      <c r="D40" s="25">
        <v>0</v>
      </c>
      <c r="E40" s="25">
        <v>0</v>
      </c>
      <c r="F40" s="25">
        <v>0</v>
      </c>
      <c r="G40" s="25">
        <v>0</v>
      </c>
      <c r="H40" s="25">
        <f t="shared" si="3"/>
        <v>0</v>
      </c>
      <c r="I40" s="68"/>
    </row>
    <row r="41" spans="2:9" x14ac:dyDescent="0.25">
      <c r="B41" s="1" t="s">
        <v>22</v>
      </c>
      <c r="C41" s="1" t="s">
        <v>34</v>
      </c>
      <c r="D41" s="25">
        <v>0</v>
      </c>
      <c r="E41" s="25">
        <v>0</v>
      </c>
      <c r="F41" s="25">
        <v>0</v>
      </c>
      <c r="G41" s="25">
        <v>0</v>
      </c>
      <c r="H41" s="25">
        <f t="shared" si="3"/>
        <v>0</v>
      </c>
      <c r="I41" s="68"/>
    </row>
    <row r="42" spans="2:9" x14ac:dyDescent="0.25">
      <c r="B42" s="1" t="s">
        <v>23</v>
      </c>
      <c r="C42" s="1" t="s">
        <v>35</v>
      </c>
      <c r="D42" s="25">
        <v>0</v>
      </c>
      <c r="E42" s="25">
        <v>0</v>
      </c>
      <c r="F42" s="25">
        <v>0</v>
      </c>
      <c r="G42" s="25">
        <v>0</v>
      </c>
      <c r="H42" s="25">
        <f t="shared" si="3"/>
        <v>0</v>
      </c>
      <c r="I42" s="68"/>
    </row>
    <row r="43" spans="2:9" x14ac:dyDescent="0.25">
      <c r="B43" s="1" t="s">
        <v>24</v>
      </c>
      <c r="C43" s="1" t="s">
        <v>36</v>
      </c>
      <c r="D43" s="25">
        <v>0</v>
      </c>
      <c r="E43" s="25">
        <v>0</v>
      </c>
      <c r="F43" s="25">
        <v>0</v>
      </c>
      <c r="G43" s="25">
        <v>0</v>
      </c>
      <c r="H43" s="25">
        <f t="shared" si="3"/>
        <v>0</v>
      </c>
      <c r="I43" s="68"/>
    </row>
    <row r="44" spans="2:9" x14ac:dyDescent="0.25">
      <c r="B44" s="1" t="s">
        <v>37</v>
      </c>
      <c r="C44" s="1" t="s">
        <v>38</v>
      </c>
      <c r="D44" s="25">
        <v>6.6666666666666661</v>
      </c>
      <c r="E44" s="25">
        <v>6.3333333333333321</v>
      </c>
      <c r="F44" s="25">
        <v>5.333333333333333</v>
      </c>
      <c r="G44" s="25">
        <v>7.8129999999999997</v>
      </c>
      <c r="H44" s="25">
        <f t="shared" si="3"/>
        <v>6.5365833333333327</v>
      </c>
      <c r="I44" s="68"/>
    </row>
    <row r="45" spans="2:9" x14ac:dyDescent="0.25">
      <c r="B45" s="1" t="s">
        <v>39</v>
      </c>
      <c r="C45" s="1" t="s">
        <v>40</v>
      </c>
      <c r="D45" s="25">
        <v>99.999999999999986</v>
      </c>
      <c r="E45" s="25">
        <v>99.999999999999972</v>
      </c>
      <c r="F45" s="25">
        <v>99.999999999999986</v>
      </c>
      <c r="G45" s="25">
        <f>SUM(G33:G44)</f>
        <v>100.00200000000001</v>
      </c>
      <c r="H45" s="25">
        <f t="shared" si="3"/>
        <v>100.00049999999999</v>
      </c>
      <c r="I45" s="68"/>
    </row>
    <row r="46" spans="2:9" x14ac:dyDescent="0.25">
      <c r="H46" s="3"/>
      <c r="I46" s="69"/>
    </row>
    <row r="47" spans="2:9" x14ac:dyDescent="0.25">
      <c r="B47" s="6"/>
      <c r="C47" s="7" t="s">
        <v>70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  <c r="I47" s="14"/>
    </row>
    <row r="48" spans="2:9" x14ac:dyDescent="0.25">
      <c r="B48" s="2" t="s">
        <v>41</v>
      </c>
      <c r="C48" s="2" t="s">
        <v>26</v>
      </c>
      <c r="D48" s="113" t="s">
        <v>27</v>
      </c>
      <c r="E48" s="113"/>
      <c r="F48" s="113"/>
      <c r="G48" s="113"/>
      <c r="H48" s="113"/>
      <c r="I48" s="27"/>
    </row>
    <row r="49" spans="2:9" x14ac:dyDescent="0.25">
      <c r="B49" s="1" t="s">
        <v>0</v>
      </c>
      <c r="C49" s="1" t="s">
        <v>1</v>
      </c>
      <c r="D49" s="25">
        <v>3.8235294117647056</v>
      </c>
      <c r="E49" s="25">
        <v>2.1052631578947367</v>
      </c>
      <c r="F49" s="25">
        <v>4</v>
      </c>
      <c r="G49" s="25">
        <v>10</v>
      </c>
      <c r="H49" s="25">
        <f>AVERAGE(D49:G49)</f>
        <v>4.9821981424148607</v>
      </c>
      <c r="I49" s="68"/>
    </row>
    <row r="50" spans="2:9" x14ac:dyDescent="0.25">
      <c r="B50" s="1" t="s">
        <v>2</v>
      </c>
      <c r="C50" s="1" t="s">
        <v>3</v>
      </c>
      <c r="D50" s="25">
        <v>4.4117647058823524</v>
      </c>
      <c r="E50" s="25">
        <v>0.52631578947368418</v>
      </c>
      <c r="F50" s="25">
        <v>4</v>
      </c>
      <c r="G50" s="25">
        <v>2.778</v>
      </c>
      <c r="H50" s="25">
        <f t="shared" ref="H50:H67" si="4">AVERAGE(D50:G50)</f>
        <v>2.9290201238390092</v>
      </c>
      <c r="I50" s="68"/>
    </row>
    <row r="51" spans="2:9" x14ac:dyDescent="0.25">
      <c r="B51" s="1" t="s">
        <v>4</v>
      </c>
      <c r="C51" s="1" t="s">
        <v>5</v>
      </c>
      <c r="D51" s="25">
        <v>1.1764705882352942</v>
      </c>
      <c r="E51" s="25">
        <v>0.26315789473684209</v>
      </c>
      <c r="F51" s="25">
        <v>1.6666666666666667</v>
      </c>
      <c r="G51" s="25">
        <v>1.1100000000000001</v>
      </c>
      <c r="H51" s="25">
        <f t="shared" si="4"/>
        <v>1.0540737874097008</v>
      </c>
      <c r="I51" s="68"/>
    </row>
    <row r="52" spans="2:9" x14ac:dyDescent="0.25">
      <c r="B52" s="1" t="s">
        <v>6</v>
      </c>
      <c r="C52" s="1" t="s">
        <v>28</v>
      </c>
      <c r="D52" s="25">
        <v>14.705882352941176</v>
      </c>
      <c r="E52" s="25">
        <v>18.94736842105263</v>
      </c>
      <c r="F52" s="25">
        <v>13.66666666666667</v>
      </c>
      <c r="G52" s="25">
        <v>14.722</v>
      </c>
      <c r="H52" s="25">
        <f t="shared" si="4"/>
        <v>15.510479360165119</v>
      </c>
      <c r="I52" s="68"/>
    </row>
    <row r="53" spans="2:9" x14ac:dyDescent="0.25">
      <c r="B53" s="1" t="s">
        <v>7</v>
      </c>
      <c r="C53" s="1" t="s">
        <v>29</v>
      </c>
      <c r="D53" s="25">
        <v>13.52941176470588</v>
      </c>
      <c r="E53" s="25">
        <v>5.5263157894736841</v>
      </c>
      <c r="F53" s="25">
        <v>8.3333333333333339</v>
      </c>
      <c r="G53" s="25">
        <v>4.1669999999999998</v>
      </c>
      <c r="H53" s="25">
        <f t="shared" si="4"/>
        <v>7.8890152218782248</v>
      </c>
      <c r="I53" s="68"/>
    </row>
    <row r="54" spans="2:9" x14ac:dyDescent="0.25">
      <c r="B54" s="1" t="s">
        <v>8</v>
      </c>
      <c r="C54" s="1" t="s">
        <v>9</v>
      </c>
      <c r="D54" s="25">
        <v>0</v>
      </c>
      <c r="E54" s="25">
        <v>2.1052631578947367</v>
      </c>
      <c r="F54" s="25">
        <v>3.6666666666666665</v>
      </c>
      <c r="G54" s="25">
        <v>0</v>
      </c>
      <c r="H54" s="25">
        <f t="shared" si="4"/>
        <v>1.4429824561403508</v>
      </c>
      <c r="I54" s="68"/>
    </row>
    <row r="55" spans="2:9" x14ac:dyDescent="0.25">
      <c r="B55" s="4" t="s">
        <v>10</v>
      </c>
      <c r="C55" s="4" t="s">
        <v>30</v>
      </c>
      <c r="D55" s="28">
        <f>D49+D50+D51+D52+D53+D54</f>
        <v>37.647058823529406</v>
      </c>
      <c r="E55" s="28">
        <f>E49+E50+E51+E52+E53+E54</f>
        <v>29.473684210526315</v>
      </c>
      <c r="F55" s="28">
        <f>F49+F50+F51+F52+F53+F54</f>
        <v>35.333333333333336</v>
      </c>
      <c r="G55" s="28">
        <f>G49+G50+G51+G52+G53+G54</f>
        <v>32.777000000000001</v>
      </c>
      <c r="H55" s="28">
        <f t="shared" si="4"/>
        <v>33.807769091847263</v>
      </c>
      <c r="I55" s="68"/>
    </row>
    <row r="56" spans="2:9" x14ac:dyDescent="0.25">
      <c r="B56" s="1" t="s">
        <v>11</v>
      </c>
      <c r="C56" s="1" t="s">
        <v>12</v>
      </c>
      <c r="D56" s="25">
        <v>27.941176470588232</v>
      </c>
      <c r="E56" s="25">
        <v>30.789473684210527</v>
      </c>
      <c r="F56" s="25">
        <v>26.666666666666668</v>
      </c>
      <c r="G56" s="25">
        <v>21.667000000000002</v>
      </c>
      <c r="H56" s="25">
        <f t="shared" si="4"/>
        <v>26.766079205366356</v>
      </c>
      <c r="I56" s="68"/>
    </row>
    <row r="57" spans="2:9" x14ac:dyDescent="0.25">
      <c r="B57" s="1" t="s">
        <v>13</v>
      </c>
      <c r="C57" s="1" t="s">
        <v>31</v>
      </c>
      <c r="D57" s="25">
        <v>0</v>
      </c>
      <c r="E57" s="25">
        <v>0</v>
      </c>
      <c r="F57" s="25">
        <v>0.66666666666666674</v>
      </c>
      <c r="G57" s="25">
        <v>0</v>
      </c>
      <c r="H57" s="25">
        <f t="shared" si="4"/>
        <v>0.16666666666666669</v>
      </c>
      <c r="I57" s="68"/>
    </row>
    <row r="58" spans="2:9" x14ac:dyDescent="0.25">
      <c r="B58" s="1" t="s">
        <v>15</v>
      </c>
      <c r="C58" s="1" t="s">
        <v>14</v>
      </c>
      <c r="D58" s="25">
        <v>0</v>
      </c>
      <c r="E58" s="25">
        <v>0.26315789473684209</v>
      </c>
      <c r="F58" s="25">
        <v>0.33333333333333337</v>
      </c>
      <c r="G58" s="25">
        <v>0.55600000000000005</v>
      </c>
      <c r="H58" s="25">
        <f t="shared" si="4"/>
        <v>0.28812280701754389</v>
      </c>
      <c r="I58" s="68"/>
    </row>
    <row r="59" spans="2:9" x14ac:dyDescent="0.25">
      <c r="B59" s="1" t="s">
        <v>17</v>
      </c>
      <c r="C59" s="1" t="s">
        <v>16</v>
      </c>
      <c r="D59" s="25">
        <v>1.7647058823529409</v>
      </c>
      <c r="E59" s="25">
        <v>1.5789473684210527</v>
      </c>
      <c r="F59" s="25">
        <v>1.3333333333333335</v>
      </c>
      <c r="G59" s="25">
        <v>1.667</v>
      </c>
      <c r="H59" s="25">
        <f t="shared" si="4"/>
        <v>1.5859966460268318</v>
      </c>
      <c r="I59" s="68"/>
    </row>
    <row r="60" spans="2:9" x14ac:dyDescent="0.25">
      <c r="B60" s="1" t="s">
        <v>19</v>
      </c>
      <c r="C60" s="1" t="s">
        <v>18</v>
      </c>
      <c r="D60" s="25">
        <v>2.0588235294117649</v>
      </c>
      <c r="E60" s="25">
        <v>7.1052631578947372</v>
      </c>
      <c r="F60" s="25">
        <v>2.666666666666667</v>
      </c>
      <c r="G60" s="25">
        <v>5.2779999999999996</v>
      </c>
      <c r="H60" s="25">
        <f t="shared" si="4"/>
        <v>4.2771883384932918</v>
      </c>
      <c r="I60" s="68"/>
    </row>
    <row r="61" spans="2:9" x14ac:dyDescent="0.25">
      <c r="B61" s="1" t="s">
        <v>20</v>
      </c>
      <c r="C61" s="1" t="s">
        <v>32</v>
      </c>
      <c r="D61" s="25">
        <v>24.705882352941178</v>
      </c>
      <c r="E61" s="25">
        <v>19.736842105263158</v>
      </c>
      <c r="F61" s="25">
        <v>16.666666666666668</v>
      </c>
      <c r="G61" s="25">
        <v>32.222000000000001</v>
      </c>
      <c r="H61" s="25">
        <f t="shared" si="4"/>
        <v>23.332847781217751</v>
      </c>
      <c r="I61" s="68"/>
    </row>
    <row r="62" spans="2:9" x14ac:dyDescent="0.25">
      <c r="B62" s="1" t="s">
        <v>21</v>
      </c>
      <c r="C62" s="1" t="s">
        <v>33</v>
      </c>
      <c r="D62" s="25">
        <v>0</v>
      </c>
      <c r="E62" s="25">
        <v>0</v>
      </c>
      <c r="F62" s="25">
        <v>0</v>
      </c>
      <c r="G62" s="25">
        <v>0</v>
      </c>
      <c r="H62" s="25">
        <f t="shared" si="4"/>
        <v>0</v>
      </c>
      <c r="I62" s="68"/>
    </row>
    <row r="63" spans="2:9" x14ac:dyDescent="0.25">
      <c r="B63" s="1" t="s">
        <v>22</v>
      </c>
      <c r="C63" s="1" t="s">
        <v>34</v>
      </c>
      <c r="D63" s="25">
        <v>0</v>
      </c>
      <c r="E63" s="25">
        <v>0</v>
      </c>
      <c r="F63" s="25">
        <v>0</v>
      </c>
      <c r="G63" s="25">
        <v>0</v>
      </c>
      <c r="H63" s="25">
        <f t="shared" si="4"/>
        <v>0</v>
      </c>
      <c r="I63" s="68"/>
    </row>
    <row r="64" spans="2:9" x14ac:dyDescent="0.25">
      <c r="B64" s="1" t="s">
        <v>23</v>
      </c>
      <c r="C64" s="1" t="s">
        <v>35</v>
      </c>
      <c r="D64" s="25">
        <v>0</v>
      </c>
      <c r="E64" s="25">
        <v>0</v>
      </c>
      <c r="F64" s="25">
        <v>0</v>
      </c>
      <c r="G64" s="25">
        <v>0</v>
      </c>
      <c r="H64" s="25">
        <f t="shared" si="4"/>
        <v>0</v>
      </c>
      <c r="I64" s="68"/>
    </row>
    <row r="65" spans="2:9" x14ac:dyDescent="0.25">
      <c r="B65" s="1" t="s">
        <v>24</v>
      </c>
      <c r="C65" s="1" t="s">
        <v>36</v>
      </c>
      <c r="D65" s="25">
        <v>0</v>
      </c>
      <c r="E65" s="25">
        <v>0</v>
      </c>
      <c r="F65" s="25">
        <v>0</v>
      </c>
      <c r="G65" s="25">
        <v>0</v>
      </c>
      <c r="H65" s="25">
        <f t="shared" si="4"/>
        <v>0</v>
      </c>
      <c r="I65" s="68"/>
    </row>
    <row r="66" spans="2:9" x14ac:dyDescent="0.25">
      <c r="B66" s="1" t="s">
        <v>37</v>
      </c>
      <c r="C66" s="1" t="s">
        <v>38</v>
      </c>
      <c r="D66" s="25">
        <v>5.8823529411764701</v>
      </c>
      <c r="E66" s="25">
        <v>11.052631578947368</v>
      </c>
      <c r="F66" s="25">
        <v>16.333333333333336</v>
      </c>
      <c r="G66" s="25">
        <v>5.8330000000000002</v>
      </c>
      <c r="H66" s="25">
        <f t="shared" si="4"/>
        <v>9.7753294633642938</v>
      </c>
      <c r="I66" s="68"/>
    </row>
    <row r="67" spans="2:9" x14ac:dyDescent="0.25">
      <c r="B67" s="1" t="s">
        <v>39</v>
      </c>
      <c r="C67" s="1" t="s">
        <v>40</v>
      </c>
      <c r="D67" s="25">
        <v>99.999999999999986</v>
      </c>
      <c r="E67" s="25">
        <v>100</v>
      </c>
      <c r="F67" s="25">
        <v>100</v>
      </c>
      <c r="G67" s="25">
        <v>100</v>
      </c>
      <c r="H67" s="25">
        <f t="shared" si="4"/>
        <v>100</v>
      </c>
      <c r="I67" s="68"/>
    </row>
    <row r="69" spans="2:9" x14ac:dyDescent="0.25">
      <c r="B69" s="6"/>
      <c r="C69" s="7" t="s">
        <v>71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  <c r="I69" s="14"/>
    </row>
    <row r="70" spans="2:9" x14ac:dyDescent="0.25">
      <c r="B70" s="2" t="s">
        <v>41</v>
      </c>
      <c r="C70" s="2" t="s">
        <v>26</v>
      </c>
      <c r="D70" s="113" t="s">
        <v>27</v>
      </c>
      <c r="E70" s="113"/>
      <c r="F70" s="113"/>
      <c r="G70" s="113"/>
      <c r="H70" s="113"/>
      <c r="I70" s="27"/>
    </row>
    <row r="71" spans="2:9" x14ac:dyDescent="0.25">
      <c r="B71" s="1" t="s">
        <v>0</v>
      </c>
      <c r="C71" s="1" t="s">
        <v>1</v>
      </c>
      <c r="D71" s="25">
        <v>5.526315789473685</v>
      </c>
      <c r="E71" s="25">
        <v>4.9999999999999991</v>
      </c>
      <c r="F71" s="25">
        <v>5.2777777777777777</v>
      </c>
      <c r="G71" s="25">
        <v>6.5</v>
      </c>
      <c r="H71" s="25">
        <f>AVERAGE(D71:G71)</f>
        <v>5.5760233918128659</v>
      </c>
      <c r="I71" s="68"/>
    </row>
    <row r="72" spans="2:9" x14ac:dyDescent="0.25">
      <c r="B72" s="1" t="s">
        <v>2</v>
      </c>
      <c r="C72" s="1" t="s">
        <v>3</v>
      </c>
      <c r="D72" s="25">
        <v>0</v>
      </c>
      <c r="E72" s="25">
        <v>4.6666666666666661</v>
      </c>
      <c r="F72" s="25">
        <v>2.2222222222222223</v>
      </c>
      <c r="G72" s="25">
        <v>1.25</v>
      </c>
      <c r="H72" s="25">
        <f t="shared" ref="H72:H89" si="5">AVERAGE(D72:G72)</f>
        <v>2.0347222222222223</v>
      </c>
      <c r="I72" s="68"/>
    </row>
    <row r="73" spans="2:9" x14ac:dyDescent="0.25">
      <c r="B73" s="1" t="s">
        <v>4</v>
      </c>
      <c r="C73" s="1" t="s">
        <v>5</v>
      </c>
      <c r="D73" s="25">
        <v>0.52631578947368429</v>
      </c>
      <c r="E73" s="25">
        <v>1.3333333333333333</v>
      </c>
      <c r="F73" s="25">
        <v>2.7777777777777777</v>
      </c>
      <c r="G73" s="25">
        <v>1</v>
      </c>
      <c r="H73" s="25">
        <f t="shared" si="5"/>
        <v>1.4093567251461989</v>
      </c>
      <c r="I73" s="68"/>
    </row>
    <row r="74" spans="2:9" x14ac:dyDescent="0.25">
      <c r="B74" s="1" t="s">
        <v>6</v>
      </c>
      <c r="C74" s="1" t="s">
        <v>28</v>
      </c>
      <c r="D74" s="25">
        <v>7.631578947368423</v>
      </c>
      <c r="E74" s="25">
        <v>20.666666666666664</v>
      </c>
      <c r="F74" s="25">
        <v>28.888888888888889</v>
      </c>
      <c r="G74" s="25">
        <v>7.5</v>
      </c>
      <c r="H74" s="25">
        <f t="shared" si="5"/>
        <v>16.171783625730995</v>
      </c>
      <c r="I74" s="68"/>
    </row>
    <row r="75" spans="2:9" x14ac:dyDescent="0.25">
      <c r="B75" s="1" t="s">
        <v>7</v>
      </c>
      <c r="C75" s="1" t="s">
        <v>29</v>
      </c>
      <c r="D75" s="25">
        <v>9.7368421052631593</v>
      </c>
      <c r="E75" s="25">
        <v>9.3333333333333321</v>
      </c>
      <c r="F75" s="25">
        <v>5.5555555555555554</v>
      </c>
      <c r="G75" s="25">
        <v>4.5</v>
      </c>
      <c r="H75" s="25">
        <f t="shared" si="5"/>
        <v>7.2814327485380126</v>
      </c>
      <c r="I75" s="68"/>
    </row>
    <row r="76" spans="2:9" x14ac:dyDescent="0.25">
      <c r="B76" s="37" t="s">
        <v>8</v>
      </c>
      <c r="C76" s="37" t="s">
        <v>9</v>
      </c>
      <c r="D76" s="47">
        <v>0</v>
      </c>
      <c r="E76" s="47">
        <v>0</v>
      </c>
      <c r="F76" s="47">
        <v>0</v>
      </c>
      <c r="G76" s="47">
        <v>0</v>
      </c>
      <c r="H76" s="25">
        <f t="shared" si="5"/>
        <v>0</v>
      </c>
      <c r="I76" s="68"/>
    </row>
    <row r="77" spans="2:9" x14ac:dyDescent="0.25">
      <c r="B77" s="4" t="s">
        <v>10</v>
      </c>
      <c r="C77" s="4" t="s">
        <v>30</v>
      </c>
      <c r="D77" s="28">
        <f>D71+D72+D73+D74+D75+D76</f>
        <v>23.421052631578952</v>
      </c>
      <c r="E77" s="28">
        <f>E71+E72+E73+E74+E75+E76</f>
        <v>41</v>
      </c>
      <c r="F77" s="28">
        <f>F71+F72+F73+F74+F75+F76</f>
        <v>44.722222222222229</v>
      </c>
      <c r="G77" s="28">
        <f>G71+G72+G73+G74+G75+G76</f>
        <v>20.75</v>
      </c>
      <c r="H77" s="28">
        <f t="shared" si="5"/>
        <v>32.473318713450297</v>
      </c>
      <c r="I77" s="68"/>
    </row>
    <row r="78" spans="2:9" x14ac:dyDescent="0.25">
      <c r="B78" s="1" t="s">
        <v>11</v>
      </c>
      <c r="C78" s="1" t="s">
        <v>12</v>
      </c>
      <c r="D78" s="25">
        <v>22.10526315789474</v>
      </c>
      <c r="E78" s="25">
        <v>22.333333333333332</v>
      </c>
      <c r="F78" s="25">
        <v>22.777777777777782</v>
      </c>
      <c r="G78" s="25">
        <v>20.75</v>
      </c>
      <c r="H78" s="25">
        <f t="shared" si="5"/>
        <v>21.991593567251464</v>
      </c>
      <c r="I78" s="68"/>
    </row>
    <row r="79" spans="2:9" x14ac:dyDescent="0.25">
      <c r="B79" s="1" t="s">
        <v>13</v>
      </c>
      <c r="C79" s="1" t="s">
        <v>31</v>
      </c>
      <c r="D79" s="25">
        <v>0</v>
      </c>
      <c r="E79" s="25">
        <v>0</v>
      </c>
      <c r="F79" s="25">
        <v>0</v>
      </c>
      <c r="G79" s="25">
        <v>0.75</v>
      </c>
      <c r="H79" s="25">
        <f t="shared" si="5"/>
        <v>0.1875</v>
      </c>
      <c r="I79" s="68"/>
    </row>
    <row r="80" spans="2:9" x14ac:dyDescent="0.25">
      <c r="B80" s="1" t="s">
        <v>15</v>
      </c>
      <c r="C80" s="1" t="s">
        <v>14</v>
      </c>
      <c r="D80" s="25">
        <v>0.26315789473684215</v>
      </c>
      <c r="E80" s="25">
        <v>0.33333333333333331</v>
      </c>
      <c r="F80" s="25">
        <v>0.55555555555555558</v>
      </c>
      <c r="G80" s="25">
        <v>0.5</v>
      </c>
      <c r="H80" s="25">
        <f t="shared" si="5"/>
        <v>0.41301169590643277</v>
      </c>
      <c r="I80" s="68"/>
    </row>
    <row r="81" spans="2:9" x14ac:dyDescent="0.25">
      <c r="B81" s="1" t="s">
        <v>17</v>
      </c>
      <c r="C81" s="1" t="s">
        <v>16</v>
      </c>
      <c r="D81" s="25">
        <v>2.3684210526315792</v>
      </c>
      <c r="E81" s="25">
        <v>2.6666666666666665</v>
      </c>
      <c r="F81" s="25">
        <v>1.6666666666666667</v>
      </c>
      <c r="G81" s="25">
        <v>2.25</v>
      </c>
      <c r="H81" s="25">
        <f t="shared" si="5"/>
        <v>2.2379385964912282</v>
      </c>
      <c r="I81" s="68"/>
    </row>
    <row r="82" spans="2:9" x14ac:dyDescent="0.25">
      <c r="B82" s="1" t="s">
        <v>19</v>
      </c>
      <c r="C82" s="1" t="s">
        <v>18</v>
      </c>
      <c r="D82" s="25">
        <v>2.6315789473684212</v>
      </c>
      <c r="E82" s="25">
        <v>6.6666666666666661</v>
      </c>
      <c r="F82" s="25">
        <v>2.2222222222222223</v>
      </c>
      <c r="G82" s="25">
        <v>5.25</v>
      </c>
      <c r="H82" s="25">
        <f t="shared" si="5"/>
        <v>4.1926169590643276</v>
      </c>
      <c r="I82" s="68"/>
    </row>
    <row r="83" spans="2:9" x14ac:dyDescent="0.25">
      <c r="B83" s="1" t="s">
        <v>20</v>
      </c>
      <c r="C83" s="1" t="s">
        <v>32</v>
      </c>
      <c r="D83" s="25">
        <v>38.157894736842103</v>
      </c>
      <c r="E83" s="25">
        <v>16.666666666666664</v>
      </c>
      <c r="F83" s="25">
        <v>15.833333333333334</v>
      </c>
      <c r="G83" s="25">
        <v>37</v>
      </c>
      <c r="H83" s="25">
        <f t="shared" si="5"/>
        <v>26.914473684210524</v>
      </c>
      <c r="I83" s="68"/>
    </row>
    <row r="84" spans="2:9" x14ac:dyDescent="0.25">
      <c r="B84" s="1" t="s">
        <v>21</v>
      </c>
      <c r="C84" s="1" t="s">
        <v>33</v>
      </c>
      <c r="D84" s="25">
        <v>0</v>
      </c>
      <c r="E84" s="25">
        <v>0</v>
      </c>
      <c r="F84" s="25">
        <v>0</v>
      </c>
      <c r="G84" s="25">
        <v>0</v>
      </c>
      <c r="H84" s="25">
        <f t="shared" si="5"/>
        <v>0</v>
      </c>
      <c r="I84" s="68"/>
    </row>
    <row r="85" spans="2:9" x14ac:dyDescent="0.25">
      <c r="B85" s="1" t="s">
        <v>22</v>
      </c>
      <c r="C85" s="1" t="s">
        <v>34</v>
      </c>
      <c r="D85" s="25">
        <v>0</v>
      </c>
      <c r="E85" s="25">
        <v>0</v>
      </c>
      <c r="F85" s="25">
        <v>0</v>
      </c>
      <c r="G85" s="25">
        <v>0</v>
      </c>
      <c r="H85" s="25">
        <f t="shared" si="5"/>
        <v>0</v>
      </c>
      <c r="I85" s="68"/>
    </row>
    <row r="86" spans="2:9" x14ac:dyDescent="0.25">
      <c r="B86" s="1" t="s">
        <v>23</v>
      </c>
      <c r="C86" s="1" t="s">
        <v>35</v>
      </c>
      <c r="D86" s="25">
        <v>0</v>
      </c>
      <c r="E86" s="25">
        <v>0</v>
      </c>
      <c r="F86" s="25">
        <v>0</v>
      </c>
      <c r="G86" s="25">
        <v>0</v>
      </c>
      <c r="H86" s="25">
        <f t="shared" si="5"/>
        <v>0</v>
      </c>
      <c r="I86" s="68"/>
    </row>
    <row r="87" spans="2:9" x14ac:dyDescent="0.25">
      <c r="B87" s="1" t="s">
        <v>24</v>
      </c>
      <c r="C87" s="1" t="s">
        <v>36</v>
      </c>
      <c r="D87" s="25">
        <v>0</v>
      </c>
      <c r="E87" s="25">
        <v>0</v>
      </c>
      <c r="F87" s="25">
        <v>0</v>
      </c>
      <c r="G87" s="25">
        <v>0</v>
      </c>
      <c r="H87" s="25">
        <f t="shared" si="5"/>
        <v>0</v>
      </c>
      <c r="I87" s="68"/>
    </row>
    <row r="88" spans="2:9" x14ac:dyDescent="0.25">
      <c r="B88" s="1" t="s">
        <v>37</v>
      </c>
      <c r="C88" s="1" t="s">
        <v>38</v>
      </c>
      <c r="D88" s="25">
        <v>11.05263157894737</v>
      </c>
      <c r="E88" s="25">
        <v>10.333333333333332</v>
      </c>
      <c r="F88" s="25">
        <v>12.222222222222221</v>
      </c>
      <c r="G88" s="25">
        <v>12.75</v>
      </c>
      <c r="H88" s="25">
        <f t="shared" si="5"/>
        <v>11.589546783625732</v>
      </c>
      <c r="I88" s="68"/>
    </row>
    <row r="89" spans="2:9" x14ac:dyDescent="0.25">
      <c r="B89" s="1" t="s">
        <v>39</v>
      </c>
      <c r="C89" s="1" t="s">
        <v>40</v>
      </c>
      <c r="D89" s="25">
        <v>100</v>
      </c>
      <c r="E89" s="25">
        <v>99.999999999999986</v>
      </c>
      <c r="F89" s="25">
        <v>100.00000000000003</v>
      </c>
      <c r="G89" s="25">
        <v>100</v>
      </c>
      <c r="H89" s="25">
        <f t="shared" si="5"/>
        <v>100</v>
      </c>
      <c r="I89" s="68"/>
    </row>
    <row r="92" spans="2:9" x14ac:dyDescent="0.25">
      <c r="B92" s="6"/>
      <c r="C92" s="7" t="s">
        <v>72</v>
      </c>
      <c r="D92" s="7" t="s">
        <v>46</v>
      </c>
      <c r="E92" s="7" t="s">
        <v>47</v>
      </c>
      <c r="F92" s="7" t="s">
        <v>42</v>
      </c>
      <c r="G92" s="7" t="s">
        <v>49</v>
      </c>
      <c r="H92" s="7" t="s">
        <v>50</v>
      </c>
      <c r="I92" s="14"/>
    </row>
    <row r="93" spans="2:9" x14ac:dyDescent="0.25">
      <c r="B93" s="2" t="s">
        <v>41</v>
      </c>
      <c r="C93" s="2" t="s">
        <v>26</v>
      </c>
      <c r="D93" s="113" t="s">
        <v>27</v>
      </c>
      <c r="E93" s="113"/>
      <c r="F93" s="113"/>
      <c r="G93" s="113"/>
      <c r="H93" s="113"/>
      <c r="I93" s="27"/>
    </row>
    <row r="94" spans="2:9" x14ac:dyDescent="0.25">
      <c r="B94" s="1" t="s">
        <v>0</v>
      </c>
      <c r="C94" s="1" t="s">
        <v>1</v>
      </c>
      <c r="D94" s="25">
        <v>7.5000000000000009</v>
      </c>
      <c r="E94" s="25">
        <v>3.8888888888888888</v>
      </c>
      <c r="F94" s="25">
        <v>4.0625</v>
      </c>
      <c r="G94" s="25">
        <v>5</v>
      </c>
      <c r="H94" s="25">
        <f>AVERAGE(D94:G94)</f>
        <v>5.1128472222222223</v>
      </c>
      <c r="I94" s="68"/>
    </row>
    <row r="95" spans="2:9" x14ac:dyDescent="0.25">
      <c r="B95" s="1" t="s">
        <v>2</v>
      </c>
      <c r="C95" s="1" t="s">
        <v>3</v>
      </c>
      <c r="D95" s="25">
        <v>2.2222222222222223</v>
      </c>
      <c r="E95" s="25">
        <v>9.1666666666666661</v>
      </c>
      <c r="F95" s="25">
        <v>9.375</v>
      </c>
      <c r="G95" s="25">
        <v>7.1879999999999997</v>
      </c>
      <c r="H95" s="25">
        <f t="shared" ref="H95:H112" si="6">AVERAGE(D95:G95)</f>
        <v>6.987972222222222</v>
      </c>
      <c r="I95" s="68"/>
    </row>
    <row r="96" spans="2:9" x14ac:dyDescent="0.25">
      <c r="B96" s="1" t="s">
        <v>4</v>
      </c>
      <c r="C96" s="1" t="s">
        <v>5</v>
      </c>
      <c r="D96" s="25">
        <v>1.6666666666666667</v>
      </c>
      <c r="E96" s="25">
        <v>0.83333333333333326</v>
      </c>
      <c r="F96" s="25">
        <v>1.875</v>
      </c>
      <c r="G96" s="25">
        <v>1.5629999999999999</v>
      </c>
      <c r="H96" s="25">
        <f t="shared" si="6"/>
        <v>1.4844999999999999</v>
      </c>
      <c r="I96" s="68"/>
    </row>
    <row r="97" spans="2:9" x14ac:dyDescent="0.25">
      <c r="B97" s="1" t="s">
        <v>6</v>
      </c>
      <c r="C97" s="1" t="s">
        <v>28</v>
      </c>
      <c r="D97" s="25">
        <v>13.888888888888889</v>
      </c>
      <c r="E97" s="25">
        <v>15</v>
      </c>
      <c r="F97" s="25">
        <v>12.5</v>
      </c>
      <c r="G97" s="25">
        <v>8.125</v>
      </c>
      <c r="H97" s="25">
        <f t="shared" si="6"/>
        <v>12.378472222222221</v>
      </c>
      <c r="I97" s="68"/>
    </row>
    <row r="98" spans="2:9" x14ac:dyDescent="0.25">
      <c r="B98" s="1" t="s">
        <v>7</v>
      </c>
      <c r="C98" s="1" t="s">
        <v>29</v>
      </c>
      <c r="D98" s="25">
        <v>14.166666666666666</v>
      </c>
      <c r="E98" s="25">
        <v>8.3333333333333321</v>
      </c>
      <c r="F98" s="25">
        <v>18.125000000000004</v>
      </c>
      <c r="G98" s="25">
        <v>5.625</v>
      </c>
      <c r="H98" s="25">
        <f t="shared" si="6"/>
        <v>11.5625</v>
      </c>
      <c r="I98" s="68"/>
    </row>
    <row r="99" spans="2:9" x14ac:dyDescent="0.25">
      <c r="B99" s="1" t="s">
        <v>8</v>
      </c>
      <c r="C99" s="1" t="s">
        <v>9</v>
      </c>
      <c r="D99" s="25">
        <v>0</v>
      </c>
      <c r="E99" s="25">
        <v>0</v>
      </c>
      <c r="F99" s="25">
        <v>0</v>
      </c>
      <c r="G99" s="25">
        <v>0</v>
      </c>
      <c r="H99" s="25">
        <f t="shared" si="6"/>
        <v>0</v>
      </c>
      <c r="I99" s="68"/>
    </row>
    <row r="100" spans="2:9" x14ac:dyDescent="0.25">
      <c r="B100" s="4" t="s">
        <v>10</v>
      </c>
      <c r="C100" s="4" t="s">
        <v>30</v>
      </c>
      <c r="D100" s="28">
        <f>D94+D95+D96+D97+D98+D99</f>
        <v>39.444444444444443</v>
      </c>
      <c r="E100" s="28">
        <f>E94+E95+E96+E97+E98+E99</f>
        <v>37.222222222222221</v>
      </c>
      <c r="F100" s="28">
        <f>F94+F95+F96+F97+F98+F99</f>
        <v>45.9375</v>
      </c>
      <c r="G100" s="28">
        <f>G94+G95+G96+G97+G98+G99</f>
        <v>27.500999999999998</v>
      </c>
      <c r="H100" s="28">
        <f t="shared" si="6"/>
        <v>37.526291666666665</v>
      </c>
      <c r="I100" s="68"/>
    </row>
    <row r="101" spans="2:9" x14ac:dyDescent="0.25">
      <c r="B101" s="1" t="s">
        <v>11</v>
      </c>
      <c r="C101" s="1" t="s">
        <v>12</v>
      </c>
      <c r="D101" s="25">
        <v>30.833333333333332</v>
      </c>
      <c r="E101" s="25">
        <v>32.777777777777771</v>
      </c>
      <c r="F101" s="25">
        <v>22.8125</v>
      </c>
      <c r="G101" s="25">
        <v>20.937999999999999</v>
      </c>
      <c r="H101" s="25">
        <f t="shared" si="6"/>
        <v>26.840402777777776</v>
      </c>
      <c r="I101" s="68"/>
    </row>
    <row r="102" spans="2:9" x14ac:dyDescent="0.25">
      <c r="B102" s="1" t="s">
        <v>13</v>
      </c>
      <c r="C102" s="1" t="s">
        <v>31</v>
      </c>
      <c r="D102" s="25">
        <v>0</v>
      </c>
      <c r="E102" s="25">
        <v>0</v>
      </c>
      <c r="F102" s="25">
        <v>1.25</v>
      </c>
      <c r="G102" s="25">
        <v>0</v>
      </c>
      <c r="H102" s="25">
        <f t="shared" si="6"/>
        <v>0.3125</v>
      </c>
      <c r="I102" s="68"/>
    </row>
    <row r="103" spans="2:9" x14ac:dyDescent="0.25">
      <c r="B103" s="1" t="s">
        <v>15</v>
      </c>
      <c r="C103" s="1" t="s">
        <v>14</v>
      </c>
      <c r="D103" s="25">
        <v>0.55555555555555558</v>
      </c>
      <c r="E103" s="25">
        <v>0.27777777777777773</v>
      </c>
      <c r="F103" s="25">
        <v>0.3125</v>
      </c>
      <c r="G103" s="25">
        <v>1.5629999999999999</v>
      </c>
      <c r="H103" s="25">
        <f t="shared" si="6"/>
        <v>0.6772083333333333</v>
      </c>
      <c r="I103" s="68"/>
    </row>
    <row r="104" spans="2:9" x14ac:dyDescent="0.25">
      <c r="B104" s="1" t="s">
        <v>17</v>
      </c>
      <c r="C104" s="1" t="s">
        <v>16</v>
      </c>
      <c r="D104" s="25">
        <v>2.7777777777777777</v>
      </c>
      <c r="E104" s="25">
        <v>1.3888888888888886</v>
      </c>
      <c r="F104" s="25">
        <v>4.375</v>
      </c>
      <c r="G104" s="25">
        <v>4.0629999999999997</v>
      </c>
      <c r="H104" s="25">
        <f t="shared" si="6"/>
        <v>3.1511666666666667</v>
      </c>
      <c r="I104" s="68"/>
    </row>
    <row r="105" spans="2:9" x14ac:dyDescent="0.25">
      <c r="B105" s="1" t="s">
        <v>19</v>
      </c>
      <c r="C105" s="1" t="s">
        <v>18</v>
      </c>
      <c r="D105" s="25">
        <v>3.6111111111111112</v>
      </c>
      <c r="E105" s="25">
        <v>2.7777777777777772</v>
      </c>
      <c r="F105" s="25">
        <v>4.0625</v>
      </c>
      <c r="G105" s="25">
        <v>5.9379999999999997</v>
      </c>
      <c r="H105" s="25">
        <f t="shared" si="6"/>
        <v>4.097347222222222</v>
      </c>
      <c r="I105" s="68"/>
    </row>
    <row r="106" spans="2:9" x14ac:dyDescent="0.25">
      <c r="B106" s="1" t="s">
        <v>20</v>
      </c>
      <c r="C106" s="1" t="s">
        <v>32</v>
      </c>
      <c r="D106" s="25">
        <v>14.444444444444445</v>
      </c>
      <c r="E106" s="25">
        <v>19.722222222222218</v>
      </c>
      <c r="F106" s="25">
        <v>6.8749999999999991</v>
      </c>
      <c r="G106" s="25">
        <v>32.188000000000002</v>
      </c>
      <c r="H106" s="25">
        <f t="shared" si="6"/>
        <v>18.307416666666668</v>
      </c>
      <c r="I106" s="68"/>
    </row>
    <row r="107" spans="2:9" x14ac:dyDescent="0.25">
      <c r="B107" s="1" t="s">
        <v>21</v>
      </c>
      <c r="C107" s="1" t="s">
        <v>33</v>
      </c>
      <c r="D107" s="25">
        <v>0</v>
      </c>
      <c r="E107" s="25">
        <v>0</v>
      </c>
      <c r="F107" s="25">
        <v>0</v>
      </c>
      <c r="G107" s="25">
        <v>0</v>
      </c>
      <c r="H107" s="25">
        <f t="shared" si="6"/>
        <v>0</v>
      </c>
      <c r="I107" s="68"/>
    </row>
    <row r="108" spans="2:9" x14ac:dyDescent="0.25">
      <c r="B108" s="1" t="s">
        <v>22</v>
      </c>
      <c r="C108" s="1" t="s">
        <v>34</v>
      </c>
      <c r="D108" s="25">
        <v>0</v>
      </c>
      <c r="E108" s="25">
        <v>0</v>
      </c>
      <c r="F108" s="25">
        <v>0</v>
      </c>
      <c r="G108" s="25">
        <v>0</v>
      </c>
      <c r="H108" s="25">
        <f t="shared" si="6"/>
        <v>0</v>
      </c>
      <c r="I108" s="68"/>
    </row>
    <row r="109" spans="2:9" x14ac:dyDescent="0.25">
      <c r="B109" s="1" t="s">
        <v>23</v>
      </c>
      <c r="C109" s="1" t="s">
        <v>35</v>
      </c>
      <c r="D109" s="25">
        <v>0</v>
      </c>
      <c r="E109" s="25">
        <v>0</v>
      </c>
      <c r="F109" s="25">
        <v>0</v>
      </c>
      <c r="G109" s="25">
        <v>0</v>
      </c>
      <c r="H109" s="25">
        <f t="shared" si="6"/>
        <v>0</v>
      </c>
      <c r="I109" s="68"/>
    </row>
    <row r="110" spans="2:9" x14ac:dyDescent="0.25">
      <c r="B110" s="1" t="s">
        <v>24</v>
      </c>
      <c r="C110" s="1" t="s">
        <v>36</v>
      </c>
      <c r="D110" s="25">
        <v>0</v>
      </c>
      <c r="E110" s="25">
        <v>0</v>
      </c>
      <c r="F110" s="25">
        <v>0</v>
      </c>
      <c r="G110" s="25">
        <v>0</v>
      </c>
      <c r="H110" s="25">
        <f t="shared" si="6"/>
        <v>0</v>
      </c>
      <c r="I110" s="68"/>
    </row>
    <row r="111" spans="2:9" x14ac:dyDescent="0.25">
      <c r="B111" s="1" t="s">
        <v>37</v>
      </c>
      <c r="C111" s="1" t="s">
        <v>38</v>
      </c>
      <c r="D111" s="25">
        <v>8.3333333333333339</v>
      </c>
      <c r="E111" s="25">
        <v>5.833333333333333</v>
      </c>
      <c r="F111" s="25">
        <v>14.374999999999998</v>
      </c>
      <c r="G111" s="25">
        <v>7.8129999999999997</v>
      </c>
      <c r="H111" s="25">
        <f t="shared" si="6"/>
        <v>9.0886666666666667</v>
      </c>
      <c r="I111" s="68"/>
    </row>
    <row r="112" spans="2:9" x14ac:dyDescent="0.25">
      <c r="B112" s="1" t="s">
        <v>39</v>
      </c>
      <c r="C112" s="1" t="s">
        <v>40</v>
      </c>
      <c r="D112" s="25">
        <v>99.999999999999986</v>
      </c>
      <c r="E112" s="25">
        <v>99.999999999999972</v>
      </c>
      <c r="F112" s="25">
        <v>100</v>
      </c>
      <c r="G112" s="25">
        <v>100</v>
      </c>
      <c r="H112" s="25">
        <f t="shared" si="6"/>
        <v>99.999999999999986</v>
      </c>
      <c r="I112" s="68"/>
    </row>
    <row r="115" spans="2:9" x14ac:dyDescent="0.25">
      <c r="B115" s="6"/>
      <c r="C115" s="7" t="s">
        <v>73</v>
      </c>
      <c r="D115" s="7" t="s">
        <v>46</v>
      </c>
      <c r="E115" s="7" t="s">
        <v>47</v>
      </c>
      <c r="F115" s="7" t="s">
        <v>42</v>
      </c>
      <c r="G115" s="7" t="s">
        <v>49</v>
      </c>
      <c r="H115" s="7" t="s">
        <v>50</v>
      </c>
      <c r="I115" s="14"/>
    </row>
    <row r="116" spans="2:9" x14ac:dyDescent="0.25">
      <c r="B116" s="2" t="s">
        <v>41</v>
      </c>
      <c r="C116" s="2" t="s">
        <v>26</v>
      </c>
      <c r="D116" s="113" t="s">
        <v>27</v>
      </c>
      <c r="E116" s="113"/>
      <c r="F116" s="113"/>
      <c r="G116" s="113"/>
      <c r="H116" s="113"/>
      <c r="I116" s="27"/>
    </row>
    <row r="117" spans="2:9" x14ac:dyDescent="0.25">
      <c r="B117" s="1" t="s">
        <v>0</v>
      </c>
      <c r="C117" s="1" t="s">
        <v>1</v>
      </c>
      <c r="D117" s="25">
        <v>6.25</v>
      </c>
      <c r="E117" s="47">
        <v>3.6666666666666656</v>
      </c>
      <c r="F117" s="25">
        <v>2</v>
      </c>
      <c r="G117" s="25">
        <v>3.3330000000000002</v>
      </c>
      <c r="H117" s="25">
        <f>AVERAGE(D117:G117)</f>
        <v>3.8124166666666666</v>
      </c>
      <c r="I117" s="68"/>
    </row>
    <row r="118" spans="2:9" x14ac:dyDescent="0.25">
      <c r="B118" s="1" t="s">
        <v>2</v>
      </c>
      <c r="C118" s="1" t="s">
        <v>3</v>
      </c>
      <c r="D118" s="25">
        <v>0.9375</v>
      </c>
      <c r="E118" s="47">
        <v>7.9999999999999982</v>
      </c>
      <c r="F118" s="25">
        <v>0</v>
      </c>
      <c r="G118" s="25">
        <v>3</v>
      </c>
      <c r="H118" s="25">
        <f t="shared" ref="H118:H135" si="7">AVERAGE(D118:G118)</f>
        <v>2.9843749999999996</v>
      </c>
      <c r="I118" s="68"/>
    </row>
    <row r="119" spans="2:9" x14ac:dyDescent="0.25">
      <c r="B119" s="1" t="s">
        <v>4</v>
      </c>
      <c r="C119" s="1" t="s">
        <v>5</v>
      </c>
      <c r="D119" s="25">
        <v>0.3125</v>
      </c>
      <c r="E119" s="47">
        <v>1.6666666666666665</v>
      </c>
      <c r="F119" s="25">
        <v>0</v>
      </c>
      <c r="G119" s="25">
        <v>0</v>
      </c>
      <c r="H119" s="25">
        <f t="shared" si="7"/>
        <v>0.49479166666666663</v>
      </c>
      <c r="I119" s="68"/>
    </row>
    <row r="120" spans="2:9" x14ac:dyDescent="0.25">
      <c r="B120" s="1" t="s">
        <v>6</v>
      </c>
      <c r="C120" s="1" t="s">
        <v>28</v>
      </c>
      <c r="D120" s="25">
        <v>31.25</v>
      </c>
      <c r="E120" s="47">
        <v>20.333333333333329</v>
      </c>
      <c r="F120" s="25">
        <v>10.5</v>
      </c>
      <c r="G120" s="25">
        <v>18</v>
      </c>
      <c r="H120" s="25">
        <f t="shared" si="7"/>
        <v>20.020833333333332</v>
      </c>
      <c r="I120" s="68"/>
    </row>
    <row r="121" spans="2:9" x14ac:dyDescent="0.25">
      <c r="B121" s="1" t="s">
        <v>7</v>
      </c>
      <c r="C121" s="1" t="s">
        <v>29</v>
      </c>
      <c r="D121" s="25">
        <v>4.6875</v>
      </c>
      <c r="E121" s="47">
        <v>6.3333333333333321</v>
      </c>
      <c r="F121" s="25">
        <v>16</v>
      </c>
      <c r="G121" s="25">
        <v>5.3330000000000002</v>
      </c>
      <c r="H121" s="25">
        <f t="shared" si="7"/>
        <v>8.0884583333333335</v>
      </c>
      <c r="I121" s="68"/>
    </row>
    <row r="122" spans="2:9" x14ac:dyDescent="0.25">
      <c r="B122" s="1" t="s">
        <v>8</v>
      </c>
      <c r="C122" s="1" t="s">
        <v>9</v>
      </c>
      <c r="D122" s="25">
        <v>0</v>
      </c>
      <c r="E122" s="47">
        <v>0</v>
      </c>
      <c r="F122" s="25">
        <v>0</v>
      </c>
      <c r="G122" s="25">
        <v>0</v>
      </c>
      <c r="H122" s="25">
        <f t="shared" si="7"/>
        <v>0</v>
      </c>
      <c r="I122" s="68"/>
    </row>
    <row r="123" spans="2:9" x14ac:dyDescent="0.25">
      <c r="B123" s="4" t="s">
        <v>10</v>
      </c>
      <c r="C123" s="4" t="s">
        <v>30</v>
      </c>
      <c r="D123" s="28">
        <f>D117+D118+D119+D120+D122</f>
        <v>38.75</v>
      </c>
      <c r="E123" s="28">
        <f>SUM(E117:E122)</f>
        <v>39.999999999999986</v>
      </c>
      <c r="F123" s="28">
        <f>F117+F118+F119+F120+F121+F122</f>
        <v>28.5</v>
      </c>
      <c r="G123" s="28">
        <f>G117+G118+G119+G120+G121+G122</f>
        <v>29.665999999999997</v>
      </c>
      <c r="H123" s="28">
        <f t="shared" si="7"/>
        <v>34.228999999999999</v>
      </c>
      <c r="I123" s="68"/>
    </row>
    <row r="124" spans="2:9" x14ac:dyDescent="0.25">
      <c r="B124" s="1" t="s">
        <v>11</v>
      </c>
      <c r="C124" s="1" t="s">
        <v>12</v>
      </c>
      <c r="D124" s="25">
        <v>20.9375</v>
      </c>
      <c r="E124" s="47">
        <v>40.999999999999993</v>
      </c>
      <c r="F124" s="25">
        <v>37.75</v>
      </c>
      <c r="G124" s="25">
        <v>17.329999999999998</v>
      </c>
      <c r="H124" s="25">
        <f t="shared" si="7"/>
        <v>29.254375</v>
      </c>
      <c r="I124" s="68"/>
    </row>
    <row r="125" spans="2:9" x14ac:dyDescent="0.25">
      <c r="B125" s="1" t="s">
        <v>13</v>
      </c>
      <c r="C125" s="1" t="s">
        <v>31</v>
      </c>
      <c r="D125" s="25">
        <v>0</v>
      </c>
      <c r="E125" s="47">
        <v>0.33333333333333331</v>
      </c>
      <c r="F125" s="25">
        <v>0.74999999999999989</v>
      </c>
      <c r="G125" s="25">
        <v>0</v>
      </c>
      <c r="H125" s="25">
        <f t="shared" si="7"/>
        <v>0.27083333333333331</v>
      </c>
      <c r="I125" s="68"/>
    </row>
    <row r="126" spans="2:9" x14ac:dyDescent="0.25">
      <c r="B126" s="1" t="s">
        <v>15</v>
      </c>
      <c r="C126" s="1" t="s">
        <v>14</v>
      </c>
      <c r="D126" s="25">
        <v>0.9375</v>
      </c>
      <c r="E126" s="47">
        <v>0.33333333333333331</v>
      </c>
      <c r="F126" s="25">
        <v>0.25</v>
      </c>
      <c r="G126" s="25">
        <v>0</v>
      </c>
      <c r="H126" s="25">
        <f t="shared" si="7"/>
        <v>0.38020833333333331</v>
      </c>
      <c r="I126" s="68"/>
    </row>
    <row r="127" spans="2:9" x14ac:dyDescent="0.25">
      <c r="B127" s="1" t="s">
        <v>17</v>
      </c>
      <c r="C127" s="1" t="s">
        <v>16</v>
      </c>
      <c r="D127" s="25">
        <v>1.875</v>
      </c>
      <c r="E127" s="47">
        <v>1.9999999999999996</v>
      </c>
      <c r="F127" s="25">
        <v>3.25</v>
      </c>
      <c r="G127" s="25">
        <v>1</v>
      </c>
      <c r="H127" s="25">
        <f t="shared" si="7"/>
        <v>2.03125</v>
      </c>
      <c r="I127" s="68"/>
    </row>
    <row r="128" spans="2:9" x14ac:dyDescent="0.25">
      <c r="B128" s="1" t="s">
        <v>19</v>
      </c>
      <c r="C128" s="1" t="s">
        <v>18</v>
      </c>
      <c r="D128" s="25">
        <v>12.1875</v>
      </c>
      <c r="E128" s="47">
        <v>6.9999999999999991</v>
      </c>
      <c r="F128" s="25">
        <v>4</v>
      </c>
      <c r="G128" s="25">
        <v>3.6669999999999998</v>
      </c>
      <c r="H128" s="25">
        <f t="shared" si="7"/>
        <v>6.7136250000000004</v>
      </c>
      <c r="I128" s="68"/>
    </row>
    <row r="129" spans="2:9" x14ac:dyDescent="0.25">
      <c r="B129" s="1" t="s">
        <v>20</v>
      </c>
      <c r="C129" s="1" t="s">
        <v>32</v>
      </c>
      <c r="D129" s="25">
        <v>15.625</v>
      </c>
      <c r="E129" s="47">
        <v>2.9999999999999991</v>
      </c>
      <c r="F129" s="25">
        <v>17</v>
      </c>
      <c r="G129" s="25">
        <v>43.667000000000002</v>
      </c>
      <c r="H129" s="25">
        <f t="shared" si="7"/>
        <v>19.823</v>
      </c>
      <c r="I129" s="68"/>
    </row>
    <row r="130" spans="2:9" x14ac:dyDescent="0.25">
      <c r="B130" s="1" t="s">
        <v>21</v>
      </c>
      <c r="C130" s="1" t="s">
        <v>33</v>
      </c>
      <c r="D130" s="25">
        <v>0</v>
      </c>
      <c r="E130" s="47">
        <v>0</v>
      </c>
      <c r="F130" s="25">
        <v>0</v>
      </c>
      <c r="G130" s="25">
        <v>0</v>
      </c>
      <c r="H130" s="25">
        <f t="shared" si="7"/>
        <v>0</v>
      </c>
      <c r="I130" s="68"/>
    </row>
    <row r="131" spans="2:9" x14ac:dyDescent="0.25">
      <c r="B131" s="1" t="s">
        <v>22</v>
      </c>
      <c r="C131" s="1" t="s">
        <v>34</v>
      </c>
      <c r="D131" s="25">
        <v>0</v>
      </c>
      <c r="E131" s="47">
        <v>0</v>
      </c>
      <c r="F131" s="25">
        <v>0</v>
      </c>
      <c r="G131" s="25">
        <v>0</v>
      </c>
      <c r="H131" s="25">
        <f t="shared" si="7"/>
        <v>0</v>
      </c>
      <c r="I131" s="68"/>
    </row>
    <row r="132" spans="2:9" x14ac:dyDescent="0.25">
      <c r="B132" s="1" t="s">
        <v>23</v>
      </c>
      <c r="C132" s="1" t="s">
        <v>35</v>
      </c>
      <c r="D132" s="25">
        <v>0</v>
      </c>
      <c r="E132" s="47">
        <v>0</v>
      </c>
      <c r="F132" s="25">
        <v>0</v>
      </c>
      <c r="G132" s="25">
        <v>0</v>
      </c>
      <c r="H132" s="25">
        <f t="shared" si="7"/>
        <v>0</v>
      </c>
      <c r="I132" s="68"/>
    </row>
    <row r="133" spans="2:9" x14ac:dyDescent="0.25">
      <c r="B133" s="1" t="s">
        <v>24</v>
      </c>
      <c r="C133" s="1" t="s">
        <v>36</v>
      </c>
      <c r="D133" s="25">
        <v>0</v>
      </c>
      <c r="E133" s="47">
        <v>0</v>
      </c>
      <c r="F133" s="25">
        <v>0</v>
      </c>
      <c r="G133" s="25">
        <v>0</v>
      </c>
      <c r="H133" s="25">
        <f t="shared" si="7"/>
        <v>0</v>
      </c>
      <c r="I133" s="68"/>
    </row>
    <row r="134" spans="2:9" x14ac:dyDescent="0.25">
      <c r="B134" s="1" t="s">
        <v>37</v>
      </c>
      <c r="C134" s="1" t="s">
        <v>38</v>
      </c>
      <c r="D134" s="25">
        <v>5</v>
      </c>
      <c r="E134" s="47">
        <v>6.3333333333333321</v>
      </c>
      <c r="F134" s="25">
        <v>8.5</v>
      </c>
      <c r="G134" s="25">
        <v>4.6669999999999998</v>
      </c>
      <c r="H134" s="25">
        <f t="shared" si="7"/>
        <v>6.1250833333333325</v>
      </c>
      <c r="I134" s="68"/>
    </row>
    <row r="135" spans="2:9" x14ac:dyDescent="0.25">
      <c r="B135" s="1" t="s">
        <v>39</v>
      </c>
      <c r="C135" s="1" t="s">
        <v>40</v>
      </c>
      <c r="D135" s="25">
        <v>100</v>
      </c>
      <c r="E135" s="47">
        <f>SUM(E123:E134)</f>
        <v>99.999999999999957</v>
      </c>
      <c r="F135" s="25">
        <v>100</v>
      </c>
      <c r="G135" s="25">
        <v>100</v>
      </c>
      <c r="H135" s="25">
        <f t="shared" si="7"/>
        <v>99.999999999999986</v>
      </c>
      <c r="I135" s="68"/>
    </row>
    <row r="138" spans="2:9" x14ac:dyDescent="0.25">
      <c r="B138" s="6"/>
      <c r="C138" s="7" t="s">
        <v>74</v>
      </c>
      <c r="D138" s="7" t="s">
        <v>46</v>
      </c>
      <c r="E138" s="7" t="s">
        <v>47</v>
      </c>
      <c r="F138" s="7" t="s">
        <v>42</v>
      </c>
      <c r="G138" s="7" t="s">
        <v>49</v>
      </c>
      <c r="H138" s="7" t="s">
        <v>50</v>
      </c>
      <c r="I138" s="14"/>
    </row>
    <row r="139" spans="2:9" x14ac:dyDescent="0.25">
      <c r="B139" s="2" t="s">
        <v>41</v>
      </c>
      <c r="C139" s="2" t="s">
        <v>26</v>
      </c>
      <c r="D139" s="113" t="s">
        <v>27</v>
      </c>
      <c r="E139" s="113"/>
      <c r="F139" s="113"/>
      <c r="G139" s="113"/>
      <c r="H139" s="113"/>
      <c r="I139" s="27"/>
    </row>
    <row r="140" spans="2:9" x14ac:dyDescent="0.25">
      <c r="B140" s="1" t="s">
        <v>0</v>
      </c>
      <c r="C140" s="1" t="s">
        <v>1</v>
      </c>
      <c r="D140" s="25">
        <v>8.7999999999999989</v>
      </c>
      <c r="E140" s="47">
        <v>6.9444444444444429</v>
      </c>
      <c r="F140" s="25">
        <v>5.1999999999999993</v>
      </c>
      <c r="G140" s="25">
        <v>4.3330000000000002</v>
      </c>
      <c r="H140" s="25">
        <f>AVERAGE(D140:G140)</f>
        <v>6.3193611111111103</v>
      </c>
      <c r="I140" s="68"/>
    </row>
    <row r="141" spans="2:9" x14ac:dyDescent="0.25">
      <c r="B141" s="1" t="s">
        <v>2</v>
      </c>
      <c r="C141" s="1" t="s">
        <v>3</v>
      </c>
      <c r="D141" s="25">
        <v>1.4000000000000001</v>
      </c>
      <c r="E141" s="47">
        <v>0.27777777777777773</v>
      </c>
      <c r="F141" s="25">
        <v>10.999999999999998</v>
      </c>
      <c r="G141" s="25">
        <v>5</v>
      </c>
      <c r="H141" s="25">
        <f t="shared" ref="H141:H158" si="8">AVERAGE(D141:G141)</f>
        <v>4.4194444444444443</v>
      </c>
      <c r="I141" s="68"/>
    </row>
    <row r="142" spans="2:9" x14ac:dyDescent="0.25">
      <c r="B142" s="1" t="s">
        <v>4</v>
      </c>
      <c r="C142" s="1" t="s">
        <v>5</v>
      </c>
      <c r="D142" s="25">
        <v>2.8000000000000003</v>
      </c>
      <c r="E142" s="47">
        <v>1.1111111111111109</v>
      </c>
      <c r="F142" s="25">
        <v>1.5999999999999996</v>
      </c>
      <c r="G142" s="25">
        <v>3.3330000000000002</v>
      </c>
      <c r="H142" s="25">
        <f t="shared" si="8"/>
        <v>2.2110277777777778</v>
      </c>
      <c r="I142" s="68"/>
    </row>
    <row r="143" spans="2:9" x14ac:dyDescent="0.25">
      <c r="B143" s="1" t="s">
        <v>6</v>
      </c>
      <c r="C143" s="1" t="s">
        <v>28</v>
      </c>
      <c r="D143" s="25">
        <v>24</v>
      </c>
      <c r="E143" s="47">
        <v>38.333333333333321</v>
      </c>
      <c r="F143" s="25">
        <v>32.199999999999996</v>
      </c>
      <c r="G143" s="25">
        <v>10.33</v>
      </c>
      <c r="H143" s="25">
        <f t="shared" si="8"/>
        <v>26.215833333333329</v>
      </c>
      <c r="I143" s="68"/>
    </row>
    <row r="144" spans="2:9" x14ac:dyDescent="0.25">
      <c r="B144" s="1" t="s">
        <v>7</v>
      </c>
      <c r="C144" s="1" t="s">
        <v>29</v>
      </c>
      <c r="D144" s="25">
        <v>7.6</v>
      </c>
      <c r="E144" s="47">
        <v>4.1666666666666652</v>
      </c>
      <c r="F144" s="25">
        <v>9.3999999999999986</v>
      </c>
      <c r="G144" s="25">
        <v>6.6669999999999998</v>
      </c>
      <c r="H144" s="25">
        <f t="shared" si="8"/>
        <v>6.9584166666666665</v>
      </c>
      <c r="I144" s="68"/>
    </row>
    <row r="145" spans="2:9" x14ac:dyDescent="0.25">
      <c r="B145" s="1" t="s">
        <v>8</v>
      </c>
      <c r="C145" s="1" t="s">
        <v>9</v>
      </c>
      <c r="D145" s="25">
        <v>0</v>
      </c>
      <c r="E145" s="47">
        <v>1.3888888888888886</v>
      </c>
      <c r="F145" s="25">
        <v>0</v>
      </c>
      <c r="G145" s="25">
        <v>0</v>
      </c>
      <c r="H145" s="25">
        <f t="shared" si="8"/>
        <v>0.34722222222222215</v>
      </c>
      <c r="I145" s="68"/>
    </row>
    <row r="146" spans="2:9" x14ac:dyDescent="0.25">
      <c r="B146" s="4" t="s">
        <v>10</v>
      </c>
      <c r="C146" s="4" t="s">
        <v>30</v>
      </c>
      <c r="D146" s="28">
        <f>D140+D141+D142+D143+D144+D145</f>
        <v>44.6</v>
      </c>
      <c r="E146" s="28">
        <f>SUM(E140:E145)</f>
        <v>52.222222222222207</v>
      </c>
      <c r="F146" s="28">
        <f>F140+F141+F142+F143+F144+F145</f>
        <v>59.399999999999991</v>
      </c>
      <c r="G146" s="28">
        <f>G140+G141+G142+G143+G144+G145</f>
        <v>29.663000000000004</v>
      </c>
      <c r="H146" s="28">
        <f t="shared" si="8"/>
        <v>46.471305555555553</v>
      </c>
      <c r="I146" s="68"/>
    </row>
    <row r="147" spans="2:9" x14ac:dyDescent="0.25">
      <c r="B147" s="1" t="s">
        <v>11</v>
      </c>
      <c r="C147" s="1" t="s">
        <v>12</v>
      </c>
      <c r="D147" s="25">
        <v>34.599999999999994</v>
      </c>
      <c r="E147" s="47">
        <v>27.777777777777771</v>
      </c>
      <c r="F147" s="25">
        <v>18.599999999999998</v>
      </c>
      <c r="G147" s="25">
        <v>20.667000000000002</v>
      </c>
      <c r="H147" s="25">
        <f t="shared" si="8"/>
        <v>25.41119444444444</v>
      </c>
      <c r="I147" s="68"/>
    </row>
    <row r="148" spans="2:9" x14ac:dyDescent="0.25">
      <c r="B148" s="1" t="s">
        <v>13</v>
      </c>
      <c r="C148" s="1" t="s">
        <v>31</v>
      </c>
      <c r="D148" s="25">
        <v>0</v>
      </c>
      <c r="E148" s="47">
        <v>0</v>
      </c>
      <c r="F148" s="25">
        <v>1.5999999999999996</v>
      </c>
      <c r="G148" s="25">
        <v>0</v>
      </c>
      <c r="H148" s="25">
        <f t="shared" si="8"/>
        <v>0.39999999999999991</v>
      </c>
      <c r="I148" s="68"/>
    </row>
    <row r="149" spans="2:9" x14ac:dyDescent="0.25">
      <c r="B149" s="1" t="s">
        <v>15</v>
      </c>
      <c r="C149" s="1" t="s">
        <v>14</v>
      </c>
      <c r="D149" s="25">
        <v>0.8</v>
      </c>
      <c r="E149" s="47">
        <v>0.27777777777777773</v>
      </c>
      <c r="F149" s="25">
        <v>0.59999999999999987</v>
      </c>
      <c r="G149" s="25">
        <v>1</v>
      </c>
      <c r="H149" s="25">
        <f t="shared" si="8"/>
        <v>0.6694444444444444</v>
      </c>
      <c r="I149" s="68"/>
    </row>
    <row r="150" spans="2:9" ht="14.25" customHeight="1" x14ac:dyDescent="0.25">
      <c r="B150" s="1" t="s">
        <v>17</v>
      </c>
      <c r="C150" s="1" t="s">
        <v>16</v>
      </c>
      <c r="D150" s="25">
        <v>1.6</v>
      </c>
      <c r="E150" s="47">
        <v>0.83333333333333304</v>
      </c>
      <c r="F150" s="25">
        <v>1.4</v>
      </c>
      <c r="G150" s="25">
        <v>1.667</v>
      </c>
      <c r="H150" s="25">
        <f t="shared" si="8"/>
        <v>1.3750833333333332</v>
      </c>
      <c r="I150" s="68"/>
    </row>
    <row r="151" spans="2:9" x14ac:dyDescent="0.25">
      <c r="B151" s="1" t="s">
        <v>19</v>
      </c>
      <c r="C151" s="1" t="s">
        <v>18</v>
      </c>
      <c r="D151" s="25">
        <v>7.8</v>
      </c>
      <c r="E151" s="47">
        <v>5.2777777777777759</v>
      </c>
      <c r="F151" s="25">
        <v>4.9999999999999991</v>
      </c>
      <c r="G151" s="25">
        <v>6</v>
      </c>
      <c r="H151" s="25">
        <f t="shared" si="8"/>
        <v>6.0194444444444439</v>
      </c>
      <c r="I151" s="68"/>
    </row>
    <row r="152" spans="2:9" x14ac:dyDescent="0.25">
      <c r="B152" s="1" t="s">
        <v>20</v>
      </c>
      <c r="C152" s="1" t="s">
        <v>32</v>
      </c>
      <c r="D152" s="25">
        <v>2.4</v>
      </c>
      <c r="E152" s="47">
        <v>5.2777777777777759</v>
      </c>
      <c r="F152" s="25">
        <v>4.1999999999999993</v>
      </c>
      <c r="G152" s="25">
        <v>33</v>
      </c>
      <c r="H152" s="25">
        <f t="shared" si="8"/>
        <v>11.219444444444443</v>
      </c>
      <c r="I152" s="68"/>
    </row>
    <row r="153" spans="2:9" x14ac:dyDescent="0.25">
      <c r="B153" s="1" t="s">
        <v>21</v>
      </c>
      <c r="C153" s="1" t="s">
        <v>33</v>
      </c>
      <c r="D153" s="25">
        <v>0</v>
      </c>
      <c r="E153" s="47">
        <v>0</v>
      </c>
      <c r="F153" s="25">
        <v>0</v>
      </c>
      <c r="G153" s="25">
        <v>0</v>
      </c>
      <c r="H153" s="25">
        <f t="shared" si="8"/>
        <v>0</v>
      </c>
      <c r="I153" s="68"/>
    </row>
    <row r="154" spans="2:9" x14ac:dyDescent="0.25">
      <c r="B154" s="1" t="s">
        <v>22</v>
      </c>
      <c r="C154" s="1" t="s">
        <v>34</v>
      </c>
      <c r="D154" s="25">
        <v>0</v>
      </c>
      <c r="E154" s="47">
        <v>0</v>
      </c>
      <c r="F154" s="25">
        <v>0</v>
      </c>
      <c r="G154" s="25">
        <v>0</v>
      </c>
      <c r="H154" s="25">
        <f t="shared" si="8"/>
        <v>0</v>
      </c>
      <c r="I154" s="68"/>
    </row>
    <row r="155" spans="2:9" x14ac:dyDescent="0.25">
      <c r="B155" s="1" t="s">
        <v>23</v>
      </c>
      <c r="C155" s="1" t="s">
        <v>35</v>
      </c>
      <c r="D155" s="25">
        <v>0</v>
      </c>
      <c r="E155" s="47">
        <v>0</v>
      </c>
      <c r="F155" s="25">
        <v>0</v>
      </c>
      <c r="G155" s="25">
        <v>0</v>
      </c>
      <c r="H155" s="25">
        <f t="shared" si="8"/>
        <v>0</v>
      </c>
      <c r="I155" s="68"/>
    </row>
    <row r="156" spans="2:9" x14ac:dyDescent="0.25">
      <c r="B156" s="1" t="s">
        <v>24</v>
      </c>
      <c r="C156" s="1" t="s">
        <v>36</v>
      </c>
      <c r="D156" s="25">
        <v>0</v>
      </c>
      <c r="E156" s="47">
        <v>0</v>
      </c>
      <c r="F156" s="25">
        <v>0</v>
      </c>
      <c r="G156" s="25">
        <v>0</v>
      </c>
      <c r="H156" s="25">
        <f>AVERAGE(D156:G156)</f>
        <v>0</v>
      </c>
      <c r="I156" s="68"/>
    </row>
    <row r="157" spans="2:9" x14ac:dyDescent="0.25">
      <c r="B157" s="1" t="s">
        <v>37</v>
      </c>
      <c r="C157" s="1" t="s">
        <v>38</v>
      </c>
      <c r="D157" s="25">
        <v>8.2000000000000011</v>
      </c>
      <c r="E157" s="47">
        <v>8.3333333333333304</v>
      </c>
      <c r="F157" s="25">
        <v>9.1999999999999975</v>
      </c>
      <c r="G157" s="25">
        <v>8</v>
      </c>
      <c r="H157" s="25">
        <f t="shared" si="8"/>
        <v>8.4333333333333318</v>
      </c>
      <c r="I157" s="68"/>
    </row>
    <row r="158" spans="2:9" x14ac:dyDescent="0.25">
      <c r="B158" s="1" t="s">
        <v>39</v>
      </c>
      <c r="C158" s="1" t="s">
        <v>40</v>
      </c>
      <c r="D158" s="25">
        <v>99.999999999999986</v>
      </c>
      <c r="E158" s="47">
        <f>SUM(E146:E157)</f>
        <v>99.999999999999943</v>
      </c>
      <c r="F158" s="25">
        <v>99.999999999999986</v>
      </c>
      <c r="G158" s="25">
        <v>100</v>
      </c>
      <c r="H158" s="25">
        <f t="shared" si="8"/>
        <v>99.999999999999986</v>
      </c>
      <c r="I158" s="68"/>
    </row>
    <row r="161" spans="2:9" x14ac:dyDescent="0.25">
      <c r="B161" s="6"/>
      <c r="C161" s="7" t="s">
        <v>75</v>
      </c>
      <c r="D161" s="7" t="s">
        <v>46</v>
      </c>
      <c r="E161" s="7" t="s">
        <v>47</v>
      </c>
      <c r="F161" s="7" t="s">
        <v>42</v>
      </c>
      <c r="G161" s="7" t="s">
        <v>49</v>
      </c>
      <c r="H161" s="7" t="s">
        <v>50</v>
      </c>
      <c r="I161" s="14"/>
    </row>
    <row r="162" spans="2:9" x14ac:dyDescent="0.25">
      <c r="B162" s="2" t="s">
        <v>41</v>
      </c>
      <c r="C162" s="2" t="s">
        <v>26</v>
      </c>
      <c r="D162" s="113" t="s">
        <v>27</v>
      </c>
      <c r="E162" s="113"/>
      <c r="F162" s="113"/>
      <c r="G162" s="113"/>
      <c r="H162" s="113"/>
      <c r="I162" s="27"/>
    </row>
    <row r="163" spans="2:9" x14ac:dyDescent="0.25">
      <c r="B163" s="1" t="s">
        <v>0</v>
      </c>
      <c r="C163" s="1" t="s">
        <v>1</v>
      </c>
      <c r="D163" s="25">
        <v>3.333333333333333</v>
      </c>
      <c r="E163" s="25">
        <v>12.399999999999997</v>
      </c>
      <c r="F163" s="25">
        <v>9.6666666666666661</v>
      </c>
      <c r="G163" s="25">
        <v>9.6</v>
      </c>
      <c r="H163" s="25">
        <f>AVERAGE(D163:G163)</f>
        <v>8.75</v>
      </c>
      <c r="I163" s="68"/>
    </row>
    <row r="164" spans="2:9" x14ac:dyDescent="0.25">
      <c r="B164" s="1" t="s">
        <v>2</v>
      </c>
      <c r="C164" s="1" t="s">
        <v>3</v>
      </c>
      <c r="D164" s="25">
        <v>8.6666666666666661</v>
      </c>
      <c r="E164" s="25">
        <v>5.1999999999999993</v>
      </c>
      <c r="F164" s="25">
        <v>1.3333333333333333</v>
      </c>
      <c r="G164" s="25">
        <v>0</v>
      </c>
      <c r="H164" s="25">
        <f t="shared" ref="H164:H181" si="9">AVERAGE(D164:G164)</f>
        <v>3.8</v>
      </c>
      <c r="I164" s="68"/>
    </row>
    <row r="165" spans="2:9" x14ac:dyDescent="0.25">
      <c r="B165" s="1" t="s">
        <v>4</v>
      </c>
      <c r="C165" s="1" t="s">
        <v>5</v>
      </c>
      <c r="D165" s="25">
        <v>0.99999999999999978</v>
      </c>
      <c r="E165" s="25">
        <v>1.4</v>
      </c>
      <c r="F165" s="25">
        <v>1.3333333333333333</v>
      </c>
      <c r="G165" s="25">
        <v>1.8</v>
      </c>
      <c r="H165" s="25">
        <f t="shared" si="9"/>
        <v>1.3833333333333331</v>
      </c>
      <c r="I165" s="68"/>
    </row>
    <row r="166" spans="2:9" x14ac:dyDescent="0.25">
      <c r="B166" s="1" t="s">
        <v>6</v>
      </c>
      <c r="C166" s="1" t="s">
        <v>28</v>
      </c>
      <c r="D166" s="25">
        <v>16.666666666666664</v>
      </c>
      <c r="E166" s="25">
        <v>31.799999999999994</v>
      </c>
      <c r="F166" s="25">
        <v>33.999999999999993</v>
      </c>
      <c r="G166" s="47">
        <v>45.8</v>
      </c>
      <c r="H166" s="25">
        <f t="shared" si="9"/>
        <v>32.066666666666663</v>
      </c>
      <c r="I166" s="68"/>
    </row>
    <row r="167" spans="2:9" x14ac:dyDescent="0.25">
      <c r="B167" s="1" t="s">
        <v>7</v>
      </c>
      <c r="C167" s="1" t="s">
        <v>29</v>
      </c>
      <c r="D167" s="25">
        <v>22.666666666666664</v>
      </c>
      <c r="E167" s="25">
        <v>4.1999999999999993</v>
      </c>
      <c r="F167" s="25">
        <v>11</v>
      </c>
      <c r="G167" s="25">
        <v>3.4</v>
      </c>
      <c r="H167" s="25">
        <f t="shared" si="9"/>
        <v>10.316666666666665</v>
      </c>
      <c r="I167" s="68"/>
    </row>
    <row r="168" spans="2:9" x14ac:dyDescent="0.25">
      <c r="B168" s="1" t="s">
        <v>8</v>
      </c>
      <c r="C168" s="1" t="s">
        <v>9</v>
      </c>
      <c r="D168" s="25">
        <v>0</v>
      </c>
      <c r="E168" s="25">
        <v>0</v>
      </c>
      <c r="F168" s="25">
        <v>0</v>
      </c>
      <c r="G168" s="25">
        <v>0</v>
      </c>
      <c r="H168" s="25">
        <f t="shared" si="9"/>
        <v>0</v>
      </c>
      <c r="I168" s="68"/>
    </row>
    <row r="169" spans="2:9" x14ac:dyDescent="0.25">
      <c r="B169" s="4" t="s">
        <v>10</v>
      </c>
      <c r="C169" s="4" t="s">
        <v>30</v>
      </c>
      <c r="D169" s="28">
        <f>D163+D164+D165+D166+D167+D168</f>
        <v>52.333333333333329</v>
      </c>
      <c r="E169" s="28">
        <f>E163+E164+E165+E166+E167+E168</f>
        <v>54.999999999999986</v>
      </c>
      <c r="F169" s="28">
        <f>F163+F164+F165+F166+F167+F168</f>
        <v>57.333333333333329</v>
      </c>
      <c r="G169" s="28">
        <f>G163+G164+G165+G166+G167+G168</f>
        <v>60.599999999999994</v>
      </c>
      <c r="H169" s="28">
        <f t="shared" si="9"/>
        <v>56.316666666666656</v>
      </c>
      <c r="I169" s="68"/>
    </row>
    <row r="170" spans="2:9" x14ac:dyDescent="0.25">
      <c r="B170" s="1" t="s">
        <v>11</v>
      </c>
      <c r="C170" s="1" t="s">
        <v>12</v>
      </c>
      <c r="D170" s="25">
        <v>21.666666666666664</v>
      </c>
      <c r="E170" s="25">
        <v>27.999999999999996</v>
      </c>
      <c r="F170" s="25">
        <v>28.666666666666661</v>
      </c>
      <c r="G170" s="25">
        <v>23.6</v>
      </c>
      <c r="H170" s="25">
        <f t="shared" si="9"/>
        <v>25.483333333333327</v>
      </c>
      <c r="I170" s="68"/>
    </row>
    <row r="171" spans="2:9" x14ac:dyDescent="0.25">
      <c r="B171" s="1" t="s">
        <v>13</v>
      </c>
      <c r="C171" s="1" t="s">
        <v>31</v>
      </c>
      <c r="D171" s="25">
        <v>0</v>
      </c>
      <c r="E171" s="25">
        <v>0.19999999999999996</v>
      </c>
      <c r="F171" s="25">
        <v>0.33333333333333331</v>
      </c>
      <c r="G171" s="25">
        <v>0</v>
      </c>
      <c r="H171" s="25">
        <f t="shared" si="9"/>
        <v>0.1333333333333333</v>
      </c>
      <c r="I171" s="68"/>
    </row>
    <row r="172" spans="2:9" x14ac:dyDescent="0.25">
      <c r="B172" s="1" t="s">
        <v>15</v>
      </c>
      <c r="C172" s="1" t="s">
        <v>14</v>
      </c>
      <c r="D172" s="25">
        <v>0</v>
      </c>
      <c r="E172" s="25">
        <v>0.39999999999999991</v>
      </c>
      <c r="F172" s="25">
        <v>0.66666666666666663</v>
      </c>
      <c r="G172" s="25">
        <v>1.8</v>
      </c>
      <c r="H172" s="25">
        <f t="shared" si="9"/>
        <v>0.71666666666666656</v>
      </c>
      <c r="I172" s="68"/>
    </row>
    <row r="173" spans="2:9" x14ac:dyDescent="0.25">
      <c r="B173" s="1" t="s">
        <v>17</v>
      </c>
      <c r="C173" s="1" t="s">
        <v>16</v>
      </c>
      <c r="D173" s="25">
        <v>1.9999999999999996</v>
      </c>
      <c r="E173" s="25">
        <v>1.1999999999999997</v>
      </c>
      <c r="F173" s="25">
        <v>1.6666666666666665</v>
      </c>
      <c r="G173" s="25">
        <v>1.2</v>
      </c>
      <c r="H173" s="25">
        <f t="shared" si="9"/>
        <v>1.5166666666666664</v>
      </c>
      <c r="I173" s="68"/>
    </row>
    <row r="174" spans="2:9" x14ac:dyDescent="0.25">
      <c r="B174" s="1" t="s">
        <v>19</v>
      </c>
      <c r="C174" s="1" t="s">
        <v>18</v>
      </c>
      <c r="D174" s="25">
        <v>6.6666666666666661</v>
      </c>
      <c r="E174" s="25">
        <v>5.1999999999999993</v>
      </c>
      <c r="F174" s="25">
        <v>4.333333333333333</v>
      </c>
      <c r="G174" s="25">
        <v>4.8</v>
      </c>
      <c r="H174" s="25">
        <f t="shared" si="9"/>
        <v>5.25</v>
      </c>
      <c r="I174" s="68"/>
    </row>
    <row r="175" spans="2:9" x14ac:dyDescent="0.25">
      <c r="B175" s="1" t="s">
        <v>20</v>
      </c>
      <c r="C175" s="1" t="s">
        <v>32</v>
      </c>
      <c r="D175" s="25">
        <v>7.3333333333333313</v>
      </c>
      <c r="E175" s="25">
        <v>2.8</v>
      </c>
      <c r="F175" s="25">
        <v>0</v>
      </c>
      <c r="G175" s="25">
        <v>2</v>
      </c>
      <c r="H175" s="25">
        <f t="shared" si="9"/>
        <v>3.0333333333333328</v>
      </c>
      <c r="I175" s="68"/>
    </row>
    <row r="176" spans="2:9" x14ac:dyDescent="0.25">
      <c r="B176" s="1" t="s">
        <v>21</v>
      </c>
      <c r="C176" s="1" t="s">
        <v>33</v>
      </c>
      <c r="D176" s="25">
        <v>0</v>
      </c>
      <c r="E176" s="25">
        <v>0</v>
      </c>
      <c r="F176" s="25">
        <v>0</v>
      </c>
      <c r="G176" s="25">
        <v>0</v>
      </c>
      <c r="H176" s="25">
        <f t="shared" si="9"/>
        <v>0</v>
      </c>
      <c r="I176" s="68"/>
    </row>
    <row r="177" spans="2:9" x14ac:dyDescent="0.25">
      <c r="B177" s="1" t="s">
        <v>22</v>
      </c>
      <c r="C177" s="1" t="s">
        <v>34</v>
      </c>
      <c r="D177" s="25">
        <v>0.33333333333333331</v>
      </c>
      <c r="E177" s="25">
        <v>0</v>
      </c>
      <c r="F177" s="25">
        <v>0</v>
      </c>
      <c r="G177" s="25">
        <v>0</v>
      </c>
      <c r="H177" s="25">
        <f t="shared" si="9"/>
        <v>8.3333333333333329E-2</v>
      </c>
      <c r="I177" s="68"/>
    </row>
    <row r="178" spans="2:9" x14ac:dyDescent="0.25">
      <c r="B178" s="1" t="s">
        <v>23</v>
      </c>
      <c r="C178" s="1" t="s">
        <v>35</v>
      </c>
      <c r="D178" s="25">
        <v>0</v>
      </c>
      <c r="E178" s="25">
        <v>0</v>
      </c>
      <c r="F178" s="25">
        <v>0</v>
      </c>
      <c r="G178" s="25">
        <v>0</v>
      </c>
      <c r="H178" s="25">
        <f t="shared" si="9"/>
        <v>0</v>
      </c>
      <c r="I178" s="68"/>
    </row>
    <row r="179" spans="2:9" x14ac:dyDescent="0.25">
      <c r="B179" s="1" t="s">
        <v>24</v>
      </c>
      <c r="C179" s="1" t="s">
        <v>36</v>
      </c>
      <c r="D179" s="25">
        <v>0</v>
      </c>
      <c r="E179" s="25">
        <v>0</v>
      </c>
      <c r="F179" s="25">
        <v>0</v>
      </c>
      <c r="G179" s="25">
        <v>0</v>
      </c>
      <c r="H179" s="25">
        <f t="shared" si="9"/>
        <v>0</v>
      </c>
      <c r="I179" s="68"/>
    </row>
    <row r="180" spans="2:9" x14ac:dyDescent="0.25">
      <c r="B180" s="1" t="s">
        <v>37</v>
      </c>
      <c r="C180" s="1" t="s">
        <v>38</v>
      </c>
      <c r="D180" s="25">
        <v>9.6666666666666661</v>
      </c>
      <c r="E180" s="25">
        <v>7.1999999999999975</v>
      </c>
      <c r="F180" s="25">
        <v>6.9999999999999991</v>
      </c>
      <c r="G180" s="25">
        <v>6</v>
      </c>
      <c r="H180" s="25">
        <f t="shared" si="9"/>
        <v>7.4666666666666659</v>
      </c>
      <c r="I180" s="68"/>
    </row>
    <row r="181" spans="2:9" x14ac:dyDescent="0.25">
      <c r="B181" s="1" t="s">
        <v>39</v>
      </c>
      <c r="C181" s="1" t="s">
        <v>40</v>
      </c>
      <c r="D181" s="25">
        <v>100</v>
      </c>
      <c r="E181" s="25">
        <v>100</v>
      </c>
      <c r="F181" s="25">
        <v>99.999999999999986</v>
      </c>
      <c r="G181" s="25">
        <v>100</v>
      </c>
      <c r="H181" s="25">
        <f t="shared" si="9"/>
        <v>100</v>
      </c>
      <c r="I181" s="68"/>
    </row>
  </sheetData>
  <mergeCells count="9">
    <mergeCell ref="D93:H93"/>
    <mergeCell ref="D116:H116"/>
    <mergeCell ref="B1:H1"/>
    <mergeCell ref="D139:H139"/>
    <mergeCell ref="D162:H162"/>
    <mergeCell ref="D3:H3"/>
    <mergeCell ref="D26:H26"/>
    <mergeCell ref="D48:H48"/>
    <mergeCell ref="D70:H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D29" sqref="D29"/>
    </sheetView>
  </sheetViews>
  <sheetFormatPr defaultRowHeight="15" x14ac:dyDescent="0.25"/>
  <cols>
    <col min="3" max="3" width="34.7109375" customWidth="1"/>
    <col min="4" max="4" width="13.42578125" customWidth="1"/>
    <col min="5" max="5" width="12.7109375" customWidth="1"/>
    <col min="6" max="6" width="14.28515625" customWidth="1"/>
    <col min="7" max="7" width="12.140625" customWidth="1"/>
    <col min="8" max="8" width="13.42578125" customWidth="1"/>
    <col min="9" max="9" width="14.85546875" customWidth="1"/>
    <col min="10" max="13" width="9.140625" style="10"/>
  </cols>
  <sheetData>
    <row r="1" spans="1:11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1:11" x14ac:dyDescent="0.25">
      <c r="B2" s="49"/>
      <c r="C2" s="48" t="s">
        <v>126</v>
      </c>
      <c r="D2" s="48" t="s">
        <v>46</v>
      </c>
      <c r="E2" s="48" t="s">
        <v>47</v>
      </c>
      <c r="F2" s="48" t="s">
        <v>42</v>
      </c>
      <c r="G2" s="48" t="s">
        <v>49</v>
      </c>
      <c r="H2" s="48" t="s">
        <v>50</v>
      </c>
    </row>
    <row r="3" spans="1:11" x14ac:dyDescent="0.25">
      <c r="A3" s="10"/>
      <c r="B3" s="48" t="s">
        <v>41</v>
      </c>
      <c r="C3" s="48" t="s">
        <v>26</v>
      </c>
      <c r="D3" s="114" t="s">
        <v>27</v>
      </c>
      <c r="E3" s="114"/>
      <c r="F3" s="114"/>
      <c r="G3" s="114"/>
      <c r="H3" s="114"/>
      <c r="I3" s="10"/>
    </row>
    <row r="4" spans="1:11" x14ac:dyDescent="0.25">
      <c r="A4" s="10"/>
      <c r="B4" s="49" t="s">
        <v>0</v>
      </c>
      <c r="C4" s="49" t="s">
        <v>1</v>
      </c>
      <c r="D4" s="50">
        <f>AVERAGE(D28,D50,D73,D95,D117)</f>
        <v>2.708333333333333</v>
      </c>
      <c r="E4" s="50">
        <f>AVERAGE(E28,E50,E73,E95,E117)</f>
        <v>2.4742647058823524</v>
      </c>
      <c r="F4" s="51" t="s">
        <v>125</v>
      </c>
      <c r="G4" s="51" t="s">
        <v>48</v>
      </c>
      <c r="H4" s="51">
        <f>AVERAGE(D4:G4)</f>
        <v>2.5912990196078427</v>
      </c>
      <c r="I4" s="11"/>
    </row>
    <row r="5" spans="1:11" x14ac:dyDescent="0.25">
      <c r="A5" s="10"/>
      <c r="B5" s="49" t="s">
        <v>2</v>
      </c>
      <c r="C5" s="49" t="s">
        <v>3</v>
      </c>
      <c r="D5" s="50">
        <f t="shared" ref="D5:E22" si="0">AVERAGE(D29,D51,D74,D96,D118)</f>
        <v>0.94999999999999984</v>
      </c>
      <c r="E5" s="50">
        <f t="shared" si="0"/>
        <v>6.1237745098039209</v>
      </c>
      <c r="F5" s="51" t="s">
        <v>48</v>
      </c>
      <c r="G5" s="51" t="s">
        <v>48</v>
      </c>
      <c r="H5" s="51">
        <f t="shared" ref="H5:H22" si="1">AVERAGE(D5:G5)</f>
        <v>3.5368872549019605</v>
      </c>
      <c r="I5" s="10"/>
      <c r="K5" s="11"/>
    </row>
    <row r="6" spans="1:11" x14ac:dyDescent="0.25">
      <c r="A6" s="10"/>
      <c r="B6" s="49" t="s">
        <v>4</v>
      </c>
      <c r="C6" s="49" t="s">
        <v>5</v>
      </c>
      <c r="D6" s="50">
        <f t="shared" si="0"/>
        <v>1.5874999999999999</v>
      </c>
      <c r="E6" s="50">
        <f t="shared" si="0"/>
        <v>0.86249999999999982</v>
      </c>
      <c r="F6" s="51" t="s">
        <v>48</v>
      </c>
      <c r="G6" s="51" t="s">
        <v>48</v>
      </c>
      <c r="H6" s="51">
        <f t="shared" si="1"/>
        <v>1.2249999999999999</v>
      </c>
      <c r="I6" s="10"/>
    </row>
    <row r="7" spans="1:11" x14ac:dyDescent="0.25">
      <c r="A7" s="10"/>
      <c r="B7" s="49" t="s">
        <v>6</v>
      </c>
      <c r="C7" s="49" t="s">
        <v>28</v>
      </c>
      <c r="D7" s="50">
        <f t="shared" si="0"/>
        <v>1.4874999999999998</v>
      </c>
      <c r="E7" s="50">
        <f t="shared" si="0"/>
        <v>1.5468137254901961</v>
      </c>
      <c r="F7" s="51" t="s">
        <v>48</v>
      </c>
      <c r="G7" s="51" t="s">
        <v>48</v>
      </c>
      <c r="H7" s="51">
        <f t="shared" si="1"/>
        <v>1.517156862745098</v>
      </c>
      <c r="I7" s="10"/>
    </row>
    <row r="8" spans="1:11" x14ac:dyDescent="0.25">
      <c r="A8" s="10"/>
      <c r="B8" s="49" t="s">
        <v>7</v>
      </c>
      <c r="C8" s="49" t="s">
        <v>29</v>
      </c>
      <c r="D8" s="50">
        <f t="shared" si="0"/>
        <v>10.608333333333331</v>
      </c>
      <c r="E8" s="50">
        <f t="shared" si="0"/>
        <v>8.2502450980392155</v>
      </c>
      <c r="F8" s="51" t="s">
        <v>48</v>
      </c>
      <c r="G8" s="51" t="s">
        <v>48</v>
      </c>
      <c r="H8" s="51">
        <f t="shared" si="1"/>
        <v>9.4292892156862731</v>
      </c>
      <c r="I8" s="10"/>
    </row>
    <row r="9" spans="1:11" x14ac:dyDescent="0.25">
      <c r="A9" s="10"/>
      <c r="B9" s="49" t="s">
        <v>8</v>
      </c>
      <c r="C9" s="49" t="s">
        <v>9</v>
      </c>
      <c r="D9" s="50">
        <f t="shared" si="0"/>
        <v>44.075000000000003</v>
      </c>
      <c r="E9" s="50">
        <f t="shared" si="0"/>
        <v>61.492647058823522</v>
      </c>
      <c r="F9" s="51" t="s">
        <v>48</v>
      </c>
      <c r="G9" s="51" t="s">
        <v>48</v>
      </c>
      <c r="H9" s="51">
        <f t="shared" si="1"/>
        <v>52.783823529411762</v>
      </c>
      <c r="I9" s="10"/>
    </row>
    <row r="10" spans="1:11" x14ac:dyDescent="0.25">
      <c r="A10" s="10"/>
      <c r="B10" s="8" t="s">
        <v>10</v>
      </c>
      <c r="C10" s="8" t="s">
        <v>30</v>
      </c>
      <c r="D10" s="29">
        <f t="shared" si="0"/>
        <v>61.416666666666664</v>
      </c>
      <c r="E10" s="29">
        <f t="shared" si="0"/>
        <v>80.562745098039201</v>
      </c>
      <c r="F10" s="9" t="s">
        <v>48</v>
      </c>
      <c r="G10" s="9" t="s">
        <v>48</v>
      </c>
      <c r="H10" s="9">
        <f t="shared" si="1"/>
        <v>70.989705882352936</v>
      </c>
      <c r="I10" s="10"/>
    </row>
    <row r="11" spans="1:11" x14ac:dyDescent="0.25">
      <c r="A11" s="10"/>
      <c r="B11" s="1" t="s">
        <v>11</v>
      </c>
      <c r="C11" s="1" t="s">
        <v>12</v>
      </c>
      <c r="D11" s="25">
        <f t="shared" si="0"/>
        <v>10.474999999999998</v>
      </c>
      <c r="E11" s="25">
        <f t="shared" si="0"/>
        <v>5.9524509803921557</v>
      </c>
      <c r="F11" s="3" t="s">
        <v>48</v>
      </c>
      <c r="G11" s="3" t="s">
        <v>48</v>
      </c>
      <c r="H11" s="3">
        <f t="shared" si="1"/>
        <v>8.2137254901960759</v>
      </c>
      <c r="I11" s="10"/>
    </row>
    <row r="12" spans="1:11" x14ac:dyDescent="0.25">
      <c r="A12" s="10"/>
      <c r="B12" s="49" t="s">
        <v>13</v>
      </c>
      <c r="C12" s="49" t="s">
        <v>31</v>
      </c>
      <c r="D12" s="50">
        <f t="shared" si="0"/>
        <v>0.3208333333333333</v>
      </c>
      <c r="E12" s="50">
        <f t="shared" si="0"/>
        <v>0.30931372549019609</v>
      </c>
      <c r="F12" s="51" t="s">
        <v>48</v>
      </c>
      <c r="G12" s="51" t="s">
        <v>48</v>
      </c>
      <c r="H12" s="51">
        <f t="shared" si="1"/>
        <v>0.3150735294117647</v>
      </c>
      <c r="I12" s="10"/>
    </row>
    <row r="13" spans="1:11" x14ac:dyDescent="0.25">
      <c r="A13" s="10"/>
      <c r="B13" s="49" t="s">
        <v>15</v>
      </c>
      <c r="C13" s="49" t="s">
        <v>14</v>
      </c>
      <c r="D13" s="50">
        <f t="shared" si="0"/>
        <v>0.45</v>
      </c>
      <c r="E13" s="50">
        <f t="shared" si="0"/>
        <v>0.37598039215686274</v>
      </c>
      <c r="F13" s="51" t="s">
        <v>48</v>
      </c>
      <c r="G13" s="51" t="s">
        <v>48</v>
      </c>
      <c r="H13" s="51">
        <f t="shared" si="1"/>
        <v>0.41299019607843135</v>
      </c>
      <c r="I13" s="10"/>
    </row>
    <row r="14" spans="1:11" x14ac:dyDescent="0.25">
      <c r="A14" s="10"/>
      <c r="B14" s="49" t="s">
        <v>17</v>
      </c>
      <c r="C14" s="49" t="s">
        <v>16</v>
      </c>
      <c r="D14" s="50">
        <f t="shared" si="0"/>
        <v>1.2833333333333332</v>
      </c>
      <c r="E14" s="50">
        <f t="shared" si="0"/>
        <v>1.1311274509803921</v>
      </c>
      <c r="F14" s="51" t="s">
        <v>48</v>
      </c>
      <c r="G14" s="51" t="s">
        <v>48</v>
      </c>
      <c r="H14" s="51">
        <f t="shared" si="1"/>
        <v>1.2072303921568626</v>
      </c>
      <c r="I14" s="10"/>
    </row>
    <row r="15" spans="1:11" x14ac:dyDescent="0.25">
      <c r="A15" s="10"/>
      <c r="B15" s="49" t="s">
        <v>19</v>
      </c>
      <c r="C15" s="49" t="s">
        <v>18</v>
      </c>
      <c r="D15" s="50">
        <f t="shared" si="0"/>
        <v>0.19166666666666665</v>
      </c>
      <c r="E15" s="50">
        <f t="shared" si="0"/>
        <v>0.19583333333333333</v>
      </c>
      <c r="F15" s="51" t="s">
        <v>48</v>
      </c>
      <c r="G15" s="51" t="s">
        <v>48</v>
      </c>
      <c r="H15" s="51">
        <f t="shared" si="1"/>
        <v>0.19374999999999998</v>
      </c>
      <c r="I15" s="10"/>
    </row>
    <row r="16" spans="1:11" x14ac:dyDescent="0.25">
      <c r="A16" s="10"/>
      <c r="B16" s="49" t="s">
        <v>20</v>
      </c>
      <c r="C16" s="49" t="s">
        <v>32</v>
      </c>
      <c r="D16" s="50">
        <f t="shared" si="0"/>
        <v>16.704166666666666</v>
      </c>
      <c r="E16" s="50">
        <f t="shared" si="0"/>
        <v>1.4509803921568625</v>
      </c>
      <c r="F16" s="51" t="s">
        <v>48</v>
      </c>
      <c r="G16" s="51" t="s">
        <v>48</v>
      </c>
      <c r="H16" s="51">
        <f t="shared" si="1"/>
        <v>9.0775735294117634</v>
      </c>
      <c r="I16" s="10"/>
    </row>
    <row r="17" spans="1:9" x14ac:dyDescent="0.25">
      <c r="A17" s="10"/>
      <c r="B17" s="49" t="s">
        <v>21</v>
      </c>
      <c r="C17" s="49" t="s">
        <v>33</v>
      </c>
      <c r="D17" s="50">
        <f t="shared" si="0"/>
        <v>3.4249999999999994</v>
      </c>
      <c r="E17" s="50">
        <f t="shared" si="0"/>
        <v>1.8465686274509803</v>
      </c>
      <c r="F17" s="51" t="s">
        <v>48</v>
      </c>
      <c r="G17" s="51" t="s">
        <v>48</v>
      </c>
      <c r="H17" s="51">
        <f t="shared" si="1"/>
        <v>2.6357843137254897</v>
      </c>
      <c r="I17" s="10"/>
    </row>
    <row r="18" spans="1:9" x14ac:dyDescent="0.25">
      <c r="A18" s="10"/>
      <c r="B18" s="49" t="s">
        <v>22</v>
      </c>
      <c r="C18" s="49" t="s">
        <v>34</v>
      </c>
      <c r="D18" s="50">
        <f t="shared" si="0"/>
        <v>0.3791666666666666</v>
      </c>
      <c r="E18" s="50">
        <f t="shared" si="0"/>
        <v>0.12916666666666665</v>
      </c>
      <c r="F18" s="51" t="s">
        <v>48</v>
      </c>
      <c r="G18" s="51" t="s">
        <v>48</v>
      </c>
      <c r="H18" s="51">
        <f t="shared" si="1"/>
        <v>0.25416666666666665</v>
      </c>
      <c r="I18" s="10"/>
    </row>
    <row r="19" spans="1:9" x14ac:dyDescent="0.25">
      <c r="A19" s="10"/>
      <c r="B19" s="49" t="s">
        <v>23</v>
      </c>
      <c r="C19" s="49" t="s">
        <v>35</v>
      </c>
      <c r="D19" s="50">
        <f t="shared" si="0"/>
        <v>0</v>
      </c>
      <c r="E19" s="50">
        <f t="shared" si="0"/>
        <v>0</v>
      </c>
      <c r="F19" s="51" t="s">
        <v>48</v>
      </c>
      <c r="G19" s="51" t="s">
        <v>48</v>
      </c>
      <c r="H19" s="51">
        <f t="shared" si="1"/>
        <v>0</v>
      </c>
      <c r="I19" s="10"/>
    </row>
    <row r="20" spans="1:9" x14ac:dyDescent="0.25">
      <c r="A20" s="10"/>
      <c r="B20" s="49" t="s">
        <v>24</v>
      </c>
      <c r="C20" s="49" t="s">
        <v>36</v>
      </c>
      <c r="D20" s="50">
        <f t="shared" si="0"/>
        <v>0.7</v>
      </c>
      <c r="E20" s="50">
        <f t="shared" si="0"/>
        <v>0.31666666666666665</v>
      </c>
      <c r="F20" s="51" t="s">
        <v>48</v>
      </c>
      <c r="G20" s="51" t="s">
        <v>48</v>
      </c>
      <c r="H20" s="51">
        <f t="shared" si="1"/>
        <v>0.5083333333333333</v>
      </c>
      <c r="I20" s="10"/>
    </row>
    <row r="21" spans="1:9" x14ac:dyDescent="0.25">
      <c r="A21" s="10"/>
      <c r="B21" s="49" t="s">
        <v>37</v>
      </c>
      <c r="C21" s="49" t="s">
        <v>38</v>
      </c>
      <c r="D21" s="50">
        <f t="shared" si="0"/>
        <v>4.6541666666666659</v>
      </c>
      <c r="E21" s="50">
        <f t="shared" si="0"/>
        <v>7.7291666666666661</v>
      </c>
      <c r="F21" s="51" t="s">
        <v>48</v>
      </c>
      <c r="G21" s="51" t="s">
        <v>48</v>
      </c>
      <c r="H21" s="51">
        <f t="shared" si="1"/>
        <v>6.1916666666666664</v>
      </c>
      <c r="I21" s="10"/>
    </row>
    <row r="22" spans="1:9" x14ac:dyDescent="0.25">
      <c r="A22" s="10"/>
      <c r="B22" s="8" t="s">
        <v>39</v>
      </c>
      <c r="C22" s="8" t="s">
        <v>40</v>
      </c>
      <c r="D22" s="29">
        <f t="shared" si="0"/>
        <v>100</v>
      </c>
      <c r="E22" s="29">
        <f t="shared" si="0"/>
        <v>100</v>
      </c>
      <c r="F22" s="9" t="s">
        <v>48</v>
      </c>
      <c r="G22" s="9" t="s">
        <v>48</v>
      </c>
      <c r="H22" s="9">
        <f t="shared" si="1"/>
        <v>100</v>
      </c>
      <c r="I22" s="10"/>
    </row>
    <row r="23" spans="1:9" x14ac:dyDescent="0.25">
      <c r="B23" s="12"/>
      <c r="C23" s="12"/>
      <c r="D23" s="12"/>
      <c r="E23" s="12"/>
      <c r="F23" s="13"/>
      <c r="G23" s="12"/>
      <c r="H23" s="13"/>
    </row>
    <row r="24" spans="1:9" x14ac:dyDescent="0.25">
      <c r="B24" s="12"/>
      <c r="C24" s="12"/>
      <c r="D24" s="12"/>
      <c r="E24" s="12"/>
      <c r="F24" s="13"/>
      <c r="G24" s="12"/>
      <c r="H24" s="13"/>
    </row>
    <row r="26" spans="1:9" x14ac:dyDescent="0.25">
      <c r="B26" s="6"/>
      <c r="C26" s="7" t="s">
        <v>43</v>
      </c>
      <c r="D26" s="7" t="s">
        <v>46</v>
      </c>
      <c r="E26" s="7" t="s">
        <v>47</v>
      </c>
      <c r="F26" s="7" t="s">
        <v>42</v>
      </c>
      <c r="G26" s="7" t="s">
        <v>49</v>
      </c>
      <c r="H26" s="7" t="s">
        <v>50</v>
      </c>
    </row>
    <row r="27" spans="1:9" x14ac:dyDescent="0.25">
      <c r="B27" s="2" t="s">
        <v>41</v>
      </c>
      <c r="C27" s="2" t="s">
        <v>26</v>
      </c>
      <c r="D27" s="113" t="s">
        <v>27</v>
      </c>
      <c r="E27" s="113"/>
      <c r="F27" s="113"/>
      <c r="G27" s="113"/>
      <c r="H27" s="113"/>
    </row>
    <row r="28" spans="1:9" x14ac:dyDescent="0.25">
      <c r="B28" s="1" t="s">
        <v>0</v>
      </c>
      <c r="C28" s="1" t="s">
        <v>1</v>
      </c>
      <c r="D28" s="25">
        <v>2.333333333333333</v>
      </c>
      <c r="E28" s="25">
        <v>2.0588235294117649</v>
      </c>
      <c r="F28" s="3" t="s">
        <v>48</v>
      </c>
      <c r="G28" s="3" t="s">
        <v>48</v>
      </c>
      <c r="H28" s="3">
        <f>AVERAGE(D28:E28)</f>
        <v>2.1960784313725492</v>
      </c>
    </row>
    <row r="29" spans="1:9" x14ac:dyDescent="0.25">
      <c r="B29" s="1" t="s">
        <v>2</v>
      </c>
      <c r="C29" s="1" t="s">
        <v>3</v>
      </c>
      <c r="D29" s="25">
        <v>0.33333333333333331</v>
      </c>
      <c r="E29" s="25">
        <v>1.7647058823529409</v>
      </c>
      <c r="F29" s="3" t="s">
        <v>48</v>
      </c>
      <c r="G29" s="3" t="s">
        <v>48</v>
      </c>
      <c r="H29" s="3">
        <f t="shared" ref="H29:H45" si="2">AVERAGE(D29:E29)</f>
        <v>1.0490196078431371</v>
      </c>
    </row>
    <row r="30" spans="1:9" x14ac:dyDescent="0.25">
      <c r="B30" s="1" t="s">
        <v>4</v>
      </c>
      <c r="C30" s="1" t="s">
        <v>5</v>
      </c>
      <c r="D30" s="25">
        <v>0.66666666666666663</v>
      </c>
      <c r="E30" s="25">
        <v>0</v>
      </c>
      <c r="F30" s="3" t="s">
        <v>48</v>
      </c>
      <c r="G30" s="3" t="s">
        <v>48</v>
      </c>
      <c r="H30" s="3">
        <f t="shared" si="2"/>
        <v>0.33333333333333331</v>
      </c>
    </row>
    <row r="31" spans="1:9" x14ac:dyDescent="0.25">
      <c r="B31" s="1" t="s">
        <v>6</v>
      </c>
      <c r="C31" s="1" t="s">
        <v>28</v>
      </c>
      <c r="D31" s="25">
        <v>3.333333333333333</v>
      </c>
      <c r="E31" s="25">
        <v>0.58823529411764708</v>
      </c>
      <c r="F31" s="3" t="s">
        <v>48</v>
      </c>
      <c r="G31" s="3" t="s">
        <v>48</v>
      </c>
      <c r="H31" s="3">
        <f t="shared" si="2"/>
        <v>1.9607843137254901</v>
      </c>
    </row>
    <row r="32" spans="1:9" x14ac:dyDescent="0.25">
      <c r="B32" s="1" t="s">
        <v>7</v>
      </c>
      <c r="C32" s="1" t="s">
        <v>29</v>
      </c>
      <c r="D32" s="25">
        <v>6.9999999999999991</v>
      </c>
      <c r="E32" s="25">
        <v>7.6470588235294112</v>
      </c>
      <c r="F32" s="3" t="s">
        <v>48</v>
      </c>
      <c r="G32" s="3" t="s">
        <v>48</v>
      </c>
      <c r="H32" s="3">
        <f t="shared" si="2"/>
        <v>7.3235294117647047</v>
      </c>
    </row>
    <row r="33" spans="2:8" x14ac:dyDescent="0.25">
      <c r="B33" s="1" t="s">
        <v>8</v>
      </c>
      <c r="C33" s="1" t="s">
        <v>9</v>
      </c>
      <c r="D33" s="25">
        <v>46.666666666666664</v>
      </c>
      <c r="E33" s="47">
        <v>70.588235294117638</v>
      </c>
      <c r="F33" s="3" t="s">
        <v>48</v>
      </c>
      <c r="G33" s="3" t="s">
        <v>48</v>
      </c>
      <c r="H33" s="3">
        <f t="shared" si="2"/>
        <v>58.627450980392155</v>
      </c>
    </row>
    <row r="34" spans="2:8" x14ac:dyDescent="0.25">
      <c r="B34" s="4" t="s">
        <v>10</v>
      </c>
      <c r="C34" s="4" t="s">
        <v>30</v>
      </c>
      <c r="D34" s="28">
        <v>60.333333333333329</v>
      </c>
      <c r="E34" s="28">
        <v>82.647058823529406</v>
      </c>
      <c r="F34" s="5" t="s">
        <v>48</v>
      </c>
      <c r="G34" s="5" t="s">
        <v>48</v>
      </c>
      <c r="H34" s="5">
        <f t="shared" si="2"/>
        <v>71.490196078431367</v>
      </c>
    </row>
    <row r="35" spans="2:8" x14ac:dyDescent="0.25">
      <c r="B35" s="1" t="s">
        <v>11</v>
      </c>
      <c r="C35" s="1" t="s">
        <v>12</v>
      </c>
      <c r="D35" s="25">
        <v>12.666666666666664</v>
      </c>
      <c r="E35" s="25">
        <v>6.470588235294116</v>
      </c>
      <c r="F35" s="3" t="s">
        <v>48</v>
      </c>
      <c r="G35" s="3" t="s">
        <v>48</v>
      </c>
      <c r="H35" s="3">
        <f t="shared" si="2"/>
        <v>9.5686274509803901</v>
      </c>
    </row>
    <row r="36" spans="2:8" x14ac:dyDescent="0.25">
      <c r="B36" s="1" t="s">
        <v>13</v>
      </c>
      <c r="C36" s="1" t="s">
        <v>31</v>
      </c>
      <c r="D36" s="25">
        <v>0.33333333333333331</v>
      </c>
      <c r="E36" s="25">
        <v>0.58823529411764708</v>
      </c>
      <c r="F36" s="3" t="s">
        <v>48</v>
      </c>
      <c r="G36" s="3" t="s">
        <v>48</v>
      </c>
      <c r="H36" s="3">
        <f t="shared" si="2"/>
        <v>0.46078431372549022</v>
      </c>
    </row>
    <row r="37" spans="2:8" x14ac:dyDescent="0.25">
      <c r="B37" s="1" t="s">
        <v>15</v>
      </c>
      <c r="C37" s="1" t="s">
        <v>14</v>
      </c>
      <c r="D37" s="25">
        <v>0.66666666666666663</v>
      </c>
      <c r="E37" s="25">
        <v>0.58823529411764708</v>
      </c>
      <c r="F37" s="3" t="s">
        <v>48</v>
      </c>
      <c r="G37" s="3" t="s">
        <v>48</v>
      </c>
      <c r="H37" s="3">
        <f t="shared" si="2"/>
        <v>0.62745098039215685</v>
      </c>
    </row>
    <row r="38" spans="2:8" x14ac:dyDescent="0.25">
      <c r="B38" s="1" t="s">
        <v>17</v>
      </c>
      <c r="C38" s="1" t="s">
        <v>16</v>
      </c>
      <c r="D38" s="25">
        <v>0.99999999999999978</v>
      </c>
      <c r="E38" s="25">
        <v>1.1764705882352942</v>
      </c>
      <c r="F38" s="3" t="s">
        <v>48</v>
      </c>
      <c r="G38" s="3" t="s">
        <v>48</v>
      </c>
      <c r="H38" s="3">
        <f t="shared" si="2"/>
        <v>1.088235294117647</v>
      </c>
    </row>
    <row r="39" spans="2:8" x14ac:dyDescent="0.25">
      <c r="B39" s="1" t="s">
        <v>19</v>
      </c>
      <c r="C39" s="1" t="s">
        <v>18</v>
      </c>
      <c r="D39" s="25">
        <v>0</v>
      </c>
      <c r="E39" s="25">
        <v>0</v>
      </c>
      <c r="F39" s="3" t="s">
        <v>48</v>
      </c>
      <c r="G39" s="3" t="s">
        <v>48</v>
      </c>
      <c r="H39" s="3">
        <f t="shared" si="2"/>
        <v>0</v>
      </c>
    </row>
    <row r="40" spans="2:8" x14ac:dyDescent="0.25">
      <c r="B40" s="1" t="s">
        <v>20</v>
      </c>
      <c r="C40" s="1" t="s">
        <v>32</v>
      </c>
      <c r="D40" s="25">
        <v>16.999999999999996</v>
      </c>
      <c r="E40" s="25">
        <v>0.58823529411764708</v>
      </c>
      <c r="F40" s="3" t="s">
        <v>48</v>
      </c>
      <c r="G40" s="3" t="s">
        <v>48</v>
      </c>
      <c r="H40" s="3">
        <f t="shared" si="2"/>
        <v>8.7941176470588225</v>
      </c>
    </row>
    <row r="41" spans="2:8" x14ac:dyDescent="0.25">
      <c r="B41" s="1" t="s">
        <v>21</v>
      </c>
      <c r="C41" s="1" t="s">
        <v>33</v>
      </c>
      <c r="D41" s="25">
        <v>3.6666666666666656</v>
      </c>
      <c r="E41" s="25">
        <v>2.9411764705882351</v>
      </c>
      <c r="F41" s="3" t="s">
        <v>48</v>
      </c>
      <c r="G41" s="3" t="s">
        <v>48</v>
      </c>
      <c r="H41" s="3">
        <f t="shared" si="2"/>
        <v>3.3039215686274503</v>
      </c>
    </row>
    <row r="42" spans="2:8" x14ac:dyDescent="0.25">
      <c r="B42" s="1" t="s">
        <v>22</v>
      </c>
      <c r="C42" s="1" t="s">
        <v>34</v>
      </c>
      <c r="D42" s="25">
        <v>0.33333333333333331</v>
      </c>
      <c r="E42" s="25">
        <v>0</v>
      </c>
      <c r="F42" s="3" t="s">
        <v>48</v>
      </c>
      <c r="G42" s="3" t="s">
        <v>48</v>
      </c>
      <c r="H42" s="3">
        <f t="shared" si="2"/>
        <v>0.16666666666666666</v>
      </c>
    </row>
    <row r="43" spans="2:8" x14ac:dyDescent="0.25">
      <c r="B43" s="1" t="s">
        <v>23</v>
      </c>
      <c r="C43" s="1" t="s">
        <v>35</v>
      </c>
      <c r="D43" s="25">
        <v>0</v>
      </c>
      <c r="E43" s="25">
        <v>0</v>
      </c>
      <c r="F43" s="3" t="s">
        <v>48</v>
      </c>
      <c r="G43" s="3" t="s">
        <v>48</v>
      </c>
      <c r="H43" s="3">
        <f t="shared" si="2"/>
        <v>0</v>
      </c>
    </row>
    <row r="44" spans="2:8" x14ac:dyDescent="0.25">
      <c r="B44" s="1" t="s">
        <v>24</v>
      </c>
      <c r="C44" s="1" t="s">
        <v>36</v>
      </c>
      <c r="D44" s="25">
        <v>0.33333333333333331</v>
      </c>
      <c r="E44" s="25">
        <v>0</v>
      </c>
      <c r="F44" s="3" t="s">
        <v>48</v>
      </c>
      <c r="G44" s="3" t="s">
        <v>48</v>
      </c>
      <c r="H44" s="3">
        <f t="shared" si="2"/>
        <v>0.16666666666666666</v>
      </c>
    </row>
    <row r="45" spans="2:8" x14ac:dyDescent="0.25">
      <c r="B45" s="1" t="s">
        <v>37</v>
      </c>
      <c r="C45" s="1" t="s">
        <v>38</v>
      </c>
      <c r="D45" s="25">
        <v>3.6666666666666656</v>
      </c>
      <c r="E45" s="25">
        <v>5</v>
      </c>
      <c r="F45" s="3" t="s">
        <v>48</v>
      </c>
      <c r="G45" s="3" t="s">
        <v>48</v>
      </c>
      <c r="H45" s="3">
        <f t="shared" si="2"/>
        <v>4.333333333333333</v>
      </c>
    </row>
    <row r="46" spans="2:8" x14ac:dyDescent="0.25">
      <c r="B46" s="1" t="s">
        <v>39</v>
      </c>
      <c r="C46" s="1" t="s">
        <v>40</v>
      </c>
      <c r="D46" s="25">
        <f>SUM(D34:D45)</f>
        <v>100</v>
      </c>
      <c r="E46" s="25">
        <v>100</v>
      </c>
      <c r="F46" s="3" t="s">
        <v>48</v>
      </c>
      <c r="G46" s="3" t="s">
        <v>48</v>
      </c>
      <c r="H46" s="3">
        <f>AVERAGE(D46:E46)</f>
        <v>100</v>
      </c>
    </row>
    <row r="48" spans="2:8" x14ac:dyDescent="0.25">
      <c r="B48" s="6"/>
      <c r="C48" s="7" t="s">
        <v>127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25</v>
      </c>
      <c r="C49" s="2" t="s">
        <v>26</v>
      </c>
      <c r="D49" s="113" t="s">
        <v>27</v>
      </c>
      <c r="E49" s="113"/>
      <c r="F49" s="113"/>
      <c r="G49" s="113"/>
      <c r="H49" s="113"/>
    </row>
    <row r="50" spans="2:8" x14ac:dyDescent="0.25">
      <c r="B50" s="1" t="s">
        <v>0</v>
      </c>
      <c r="C50" s="1" t="s">
        <v>1</v>
      </c>
      <c r="D50" s="25">
        <v>4.333333333333333</v>
      </c>
      <c r="E50" s="25">
        <v>3.333333333333333</v>
      </c>
      <c r="F50" s="3" t="s">
        <v>48</v>
      </c>
      <c r="G50" s="3" t="s">
        <v>48</v>
      </c>
      <c r="H50" s="25">
        <f>AVERAGE(D50:E50)</f>
        <v>3.833333333333333</v>
      </c>
    </row>
    <row r="51" spans="2:8" x14ac:dyDescent="0.25">
      <c r="B51" s="1" t="s">
        <v>2</v>
      </c>
      <c r="C51" s="1" t="s">
        <v>3</v>
      </c>
      <c r="D51" s="25">
        <v>0.66666666666666663</v>
      </c>
      <c r="E51" s="25">
        <v>5.6666666666666661</v>
      </c>
      <c r="F51" s="3" t="s">
        <v>48</v>
      </c>
      <c r="G51" s="3" t="s">
        <v>48</v>
      </c>
      <c r="H51" s="25">
        <f t="shared" ref="H51:H67" si="3">AVERAGE(D51:E51)</f>
        <v>3.1666666666666665</v>
      </c>
    </row>
    <row r="52" spans="2:8" x14ac:dyDescent="0.25">
      <c r="B52" s="1" t="s">
        <v>4</v>
      </c>
      <c r="C52" s="1" t="s">
        <v>5</v>
      </c>
      <c r="D52" s="25">
        <v>1.3333333333333333</v>
      </c>
      <c r="E52" s="25">
        <v>0.99999999999999978</v>
      </c>
      <c r="F52" s="3" t="s">
        <v>48</v>
      </c>
      <c r="G52" s="3" t="s">
        <v>48</v>
      </c>
      <c r="H52" s="25">
        <f t="shared" si="3"/>
        <v>1.1666666666666665</v>
      </c>
    </row>
    <row r="53" spans="2:8" x14ac:dyDescent="0.25">
      <c r="B53" s="1" t="s">
        <v>6</v>
      </c>
      <c r="C53" s="1" t="s">
        <v>28</v>
      </c>
      <c r="D53" s="25">
        <v>0.66666666666666663</v>
      </c>
      <c r="E53" s="25">
        <v>1.6666666666666665</v>
      </c>
      <c r="F53" s="3" t="s">
        <v>48</v>
      </c>
      <c r="G53" s="3" t="s">
        <v>48</v>
      </c>
      <c r="H53" s="25">
        <f t="shared" si="3"/>
        <v>1.1666666666666665</v>
      </c>
    </row>
    <row r="54" spans="2:8" x14ac:dyDescent="0.25">
      <c r="B54" s="1" t="s">
        <v>7</v>
      </c>
      <c r="C54" s="1" t="s">
        <v>29</v>
      </c>
      <c r="D54" s="25">
        <v>6.6666666666666661</v>
      </c>
      <c r="E54" s="25">
        <v>4.6666666666666661</v>
      </c>
      <c r="F54" s="3" t="s">
        <v>48</v>
      </c>
      <c r="G54" s="3" t="s">
        <v>48</v>
      </c>
      <c r="H54" s="25">
        <f t="shared" si="3"/>
        <v>5.6666666666666661</v>
      </c>
    </row>
    <row r="55" spans="2:8" x14ac:dyDescent="0.25">
      <c r="B55" s="1" t="s">
        <v>8</v>
      </c>
      <c r="C55" s="1" t="s">
        <v>9</v>
      </c>
      <c r="D55" s="25">
        <v>44.333333333333329</v>
      </c>
      <c r="E55" s="47">
        <v>66.666666666666657</v>
      </c>
      <c r="F55" s="3" t="s">
        <v>48</v>
      </c>
      <c r="G55" s="3" t="s">
        <v>48</v>
      </c>
      <c r="H55" s="25">
        <f t="shared" si="3"/>
        <v>55.499999999999993</v>
      </c>
    </row>
    <row r="56" spans="2:8" x14ac:dyDescent="0.25">
      <c r="B56" s="4" t="s">
        <v>10</v>
      </c>
      <c r="C56" s="4" t="s">
        <v>30</v>
      </c>
      <c r="D56" s="28">
        <f>D50+D51+D52+D53+D54+D55</f>
        <v>57.999999999999993</v>
      </c>
      <c r="E56" s="28">
        <v>82.999999999999986</v>
      </c>
      <c r="F56" s="5" t="s">
        <v>48</v>
      </c>
      <c r="G56" s="5" t="s">
        <v>48</v>
      </c>
      <c r="H56" s="28">
        <f t="shared" si="3"/>
        <v>70.499999999999986</v>
      </c>
    </row>
    <row r="57" spans="2:8" x14ac:dyDescent="0.25">
      <c r="B57" s="1" t="s">
        <v>11</v>
      </c>
      <c r="C57" s="1" t="s">
        <v>12</v>
      </c>
      <c r="D57" s="25">
        <v>15.333333333333332</v>
      </c>
      <c r="E57" s="25">
        <v>3.9999999999999991</v>
      </c>
      <c r="F57" s="3" t="s">
        <v>48</v>
      </c>
      <c r="G57" s="3" t="s">
        <v>48</v>
      </c>
      <c r="H57" s="25">
        <f t="shared" si="3"/>
        <v>9.6666666666666661</v>
      </c>
    </row>
    <row r="58" spans="2:8" x14ac:dyDescent="0.25">
      <c r="B58" s="1" t="s">
        <v>13</v>
      </c>
      <c r="C58" s="1" t="s">
        <v>31</v>
      </c>
      <c r="D58" s="25">
        <v>0.33333333333333331</v>
      </c>
      <c r="E58" s="25">
        <v>0.33333333333333331</v>
      </c>
      <c r="F58" s="3" t="s">
        <v>48</v>
      </c>
      <c r="G58" s="3" t="s">
        <v>48</v>
      </c>
      <c r="H58" s="25">
        <f t="shared" si="3"/>
        <v>0.33333333333333331</v>
      </c>
    </row>
    <row r="59" spans="2:8" x14ac:dyDescent="0.25">
      <c r="B59" s="1" t="s">
        <v>15</v>
      </c>
      <c r="C59" s="1" t="s">
        <v>14</v>
      </c>
      <c r="D59" s="25">
        <v>0.33333333333333331</v>
      </c>
      <c r="E59" s="25">
        <v>0.33333333333333331</v>
      </c>
      <c r="F59" s="3" t="s">
        <v>48</v>
      </c>
      <c r="G59" s="3" t="s">
        <v>48</v>
      </c>
      <c r="H59" s="25">
        <f t="shared" si="3"/>
        <v>0.33333333333333331</v>
      </c>
    </row>
    <row r="60" spans="2:8" x14ac:dyDescent="0.25">
      <c r="B60" s="1" t="s">
        <v>17</v>
      </c>
      <c r="C60" s="1" t="s">
        <v>16</v>
      </c>
      <c r="D60" s="25">
        <v>1.6666666666666665</v>
      </c>
      <c r="E60" s="25">
        <v>0.66666666666666663</v>
      </c>
      <c r="F60" s="3" t="s">
        <v>48</v>
      </c>
      <c r="G60" s="3" t="s">
        <v>48</v>
      </c>
      <c r="H60" s="25">
        <f t="shared" si="3"/>
        <v>1.1666666666666665</v>
      </c>
    </row>
    <row r="61" spans="2:8" x14ac:dyDescent="0.25">
      <c r="B61" s="1" t="s">
        <v>19</v>
      </c>
      <c r="C61" s="1" t="s">
        <v>18</v>
      </c>
      <c r="D61" s="25">
        <v>0.33333333333333331</v>
      </c>
      <c r="E61" s="25">
        <v>0.66666666666666663</v>
      </c>
      <c r="F61" s="3" t="s">
        <v>48</v>
      </c>
      <c r="G61" s="3" t="s">
        <v>48</v>
      </c>
      <c r="H61" s="25">
        <f t="shared" si="3"/>
        <v>0.5</v>
      </c>
    </row>
    <row r="62" spans="2:8" x14ac:dyDescent="0.25">
      <c r="B62" s="1" t="s">
        <v>20</v>
      </c>
      <c r="C62" s="1" t="s">
        <v>32</v>
      </c>
      <c r="D62" s="25">
        <v>14.33333333333333</v>
      </c>
      <c r="E62" s="25">
        <v>2.333333333333333</v>
      </c>
      <c r="F62" s="3" t="s">
        <v>48</v>
      </c>
      <c r="G62" s="3" t="s">
        <v>48</v>
      </c>
      <c r="H62" s="25">
        <f t="shared" si="3"/>
        <v>8.3333333333333321</v>
      </c>
    </row>
    <row r="63" spans="2:8" x14ac:dyDescent="0.25">
      <c r="B63" s="1" t="s">
        <v>21</v>
      </c>
      <c r="C63" s="1" t="s">
        <v>33</v>
      </c>
      <c r="D63" s="25">
        <v>5.333333333333333</v>
      </c>
      <c r="E63" s="25">
        <v>5.333333333333333</v>
      </c>
      <c r="F63" s="3" t="s">
        <v>48</v>
      </c>
      <c r="G63" s="3" t="s">
        <v>48</v>
      </c>
      <c r="H63" s="25">
        <f t="shared" si="3"/>
        <v>5.333333333333333</v>
      </c>
    </row>
    <row r="64" spans="2:8" x14ac:dyDescent="0.25">
      <c r="B64" s="1" t="s">
        <v>22</v>
      </c>
      <c r="C64" s="1" t="s">
        <v>34</v>
      </c>
      <c r="D64" s="25">
        <v>0</v>
      </c>
      <c r="E64" s="25">
        <v>0</v>
      </c>
      <c r="F64" s="3" t="s">
        <v>48</v>
      </c>
      <c r="G64" s="3" t="s">
        <v>48</v>
      </c>
      <c r="H64" s="25">
        <f t="shared" si="3"/>
        <v>0</v>
      </c>
    </row>
    <row r="65" spans="2:8" x14ac:dyDescent="0.25">
      <c r="B65" s="1" t="s">
        <v>23</v>
      </c>
      <c r="C65" s="1" t="s">
        <v>35</v>
      </c>
      <c r="D65" s="25">
        <v>0</v>
      </c>
      <c r="E65" s="25">
        <v>0</v>
      </c>
      <c r="F65" s="3" t="s">
        <v>48</v>
      </c>
      <c r="G65" s="3" t="s">
        <v>48</v>
      </c>
      <c r="H65" s="25">
        <f t="shared" si="3"/>
        <v>0</v>
      </c>
    </row>
    <row r="66" spans="2:8" x14ac:dyDescent="0.25">
      <c r="B66" s="1" t="s">
        <v>24</v>
      </c>
      <c r="C66" s="1" t="s">
        <v>36</v>
      </c>
      <c r="D66" s="25">
        <v>0.66666666666666663</v>
      </c>
      <c r="E66" s="25">
        <v>0.33333333333333331</v>
      </c>
      <c r="F66" s="3" t="s">
        <v>48</v>
      </c>
      <c r="G66" s="3" t="s">
        <v>48</v>
      </c>
      <c r="H66" s="25">
        <f t="shared" si="3"/>
        <v>0.5</v>
      </c>
    </row>
    <row r="67" spans="2:8" x14ac:dyDescent="0.25">
      <c r="B67" s="1" t="s">
        <v>37</v>
      </c>
      <c r="C67" s="1" t="s">
        <v>38</v>
      </c>
      <c r="D67" s="25">
        <v>3.6666666666666656</v>
      </c>
      <c r="E67" s="25">
        <v>2.9999999999999991</v>
      </c>
      <c r="F67" s="3" t="s">
        <v>48</v>
      </c>
      <c r="G67" s="3" t="s">
        <v>48</v>
      </c>
      <c r="H67" s="25">
        <f t="shared" si="3"/>
        <v>3.3333333333333321</v>
      </c>
    </row>
    <row r="68" spans="2:8" x14ac:dyDescent="0.25">
      <c r="B68" s="1" t="s">
        <v>39</v>
      </c>
      <c r="C68" s="1" t="s">
        <v>40</v>
      </c>
      <c r="D68" s="25">
        <f>SUM(D56:D67)</f>
        <v>99.999999999999986</v>
      </c>
      <c r="E68" s="25">
        <v>99.999999999999972</v>
      </c>
      <c r="F68" s="3" t="s">
        <v>48</v>
      </c>
      <c r="G68" s="3" t="s">
        <v>48</v>
      </c>
      <c r="H68" s="25">
        <f>AVERAGE(D68:E68)</f>
        <v>99.999999999999972</v>
      </c>
    </row>
    <row r="71" spans="2:8" x14ac:dyDescent="0.25">
      <c r="B71" s="6"/>
      <c r="C71" s="7" t="s">
        <v>44</v>
      </c>
      <c r="D71" s="7" t="s">
        <v>46</v>
      </c>
      <c r="E71" s="7" t="s">
        <v>47</v>
      </c>
      <c r="F71" s="6" t="s">
        <v>42</v>
      </c>
      <c r="G71" s="7" t="s">
        <v>49</v>
      </c>
      <c r="H71" s="7" t="s">
        <v>50</v>
      </c>
    </row>
    <row r="72" spans="2:8" x14ac:dyDescent="0.25">
      <c r="B72" s="2" t="s">
        <v>25</v>
      </c>
      <c r="C72" s="2" t="s">
        <v>26</v>
      </c>
      <c r="D72" s="113" t="s">
        <v>27</v>
      </c>
      <c r="E72" s="113"/>
      <c r="F72" s="113"/>
      <c r="G72" s="113"/>
      <c r="H72" s="113"/>
    </row>
    <row r="73" spans="2:8" x14ac:dyDescent="0.25">
      <c r="B73" s="1" t="s">
        <v>0</v>
      </c>
      <c r="C73" s="1" t="s">
        <v>1</v>
      </c>
      <c r="D73" s="25">
        <v>0.93749999999999978</v>
      </c>
      <c r="E73" s="25">
        <v>1.5624999999999998</v>
      </c>
      <c r="F73" s="3" t="s">
        <v>48</v>
      </c>
      <c r="G73" s="3" t="s">
        <v>48</v>
      </c>
      <c r="H73" s="25">
        <f>AVERAGE(D73:E73)</f>
        <v>1.2499999999999998</v>
      </c>
    </row>
    <row r="74" spans="2:8" x14ac:dyDescent="0.25">
      <c r="B74" s="1" t="s">
        <v>2</v>
      </c>
      <c r="C74" s="1" t="s">
        <v>3</v>
      </c>
      <c r="D74" s="25">
        <v>0.31249999999999994</v>
      </c>
      <c r="E74" s="25">
        <v>5.6249999999999982</v>
      </c>
      <c r="F74" s="3" t="s">
        <v>48</v>
      </c>
      <c r="G74" s="3" t="s">
        <v>48</v>
      </c>
      <c r="H74" s="25">
        <f t="shared" ref="H74:H90" si="4">AVERAGE(D74:E74)</f>
        <v>2.9687499999999991</v>
      </c>
    </row>
    <row r="75" spans="2:8" x14ac:dyDescent="0.25">
      <c r="B75" s="1" t="s">
        <v>4</v>
      </c>
      <c r="C75" s="1" t="s">
        <v>5</v>
      </c>
      <c r="D75" s="25">
        <v>1.8749999999999996</v>
      </c>
      <c r="E75" s="25">
        <v>0</v>
      </c>
      <c r="F75" s="3" t="s">
        <v>48</v>
      </c>
      <c r="G75" s="3" t="s">
        <v>48</v>
      </c>
      <c r="H75" s="25">
        <f t="shared" si="4"/>
        <v>0.93749999999999978</v>
      </c>
    </row>
    <row r="76" spans="2:8" x14ac:dyDescent="0.25">
      <c r="B76" s="1" t="s">
        <v>6</v>
      </c>
      <c r="C76" s="1" t="s">
        <v>28</v>
      </c>
      <c r="D76" s="25">
        <v>0.62499999999999989</v>
      </c>
      <c r="E76" s="25">
        <v>0.62499999999999989</v>
      </c>
      <c r="F76" s="3" t="s">
        <v>48</v>
      </c>
      <c r="G76" s="3" t="s">
        <v>48</v>
      </c>
      <c r="H76" s="25">
        <f t="shared" si="4"/>
        <v>0.62499999999999989</v>
      </c>
    </row>
    <row r="77" spans="2:8" x14ac:dyDescent="0.25">
      <c r="B77" s="1" t="s">
        <v>7</v>
      </c>
      <c r="C77" s="1" t="s">
        <v>29</v>
      </c>
      <c r="D77" s="25">
        <v>12.8125</v>
      </c>
      <c r="E77" s="25">
        <v>11.249999999999996</v>
      </c>
      <c r="F77" s="3" t="s">
        <v>48</v>
      </c>
      <c r="G77" s="3" t="s">
        <v>48</v>
      </c>
      <c r="H77" s="25">
        <f t="shared" si="4"/>
        <v>12.031249999999998</v>
      </c>
    </row>
    <row r="78" spans="2:8" x14ac:dyDescent="0.25">
      <c r="B78" s="1" t="s">
        <v>8</v>
      </c>
      <c r="C78" s="1" t="s">
        <v>9</v>
      </c>
      <c r="D78" s="25">
        <v>51.562499999999993</v>
      </c>
      <c r="E78" s="25">
        <v>66.874999999999986</v>
      </c>
      <c r="F78" s="3" t="s">
        <v>48</v>
      </c>
      <c r="G78" s="3" t="s">
        <v>48</v>
      </c>
      <c r="H78" s="25">
        <f t="shared" si="4"/>
        <v>59.218749999999986</v>
      </c>
    </row>
    <row r="79" spans="2:8" x14ac:dyDescent="0.25">
      <c r="B79" s="4" t="s">
        <v>10</v>
      </c>
      <c r="C79" s="4" t="s">
        <v>30</v>
      </c>
      <c r="D79" s="28">
        <f>SUM(D73:D78)</f>
        <v>68.125</v>
      </c>
      <c r="E79" s="28">
        <v>85.9375</v>
      </c>
      <c r="F79" s="5" t="s">
        <v>48</v>
      </c>
      <c r="G79" s="5" t="s">
        <v>48</v>
      </c>
      <c r="H79" s="28">
        <f t="shared" si="4"/>
        <v>77.03125</v>
      </c>
    </row>
    <row r="80" spans="2:8" x14ac:dyDescent="0.25">
      <c r="B80" s="1" t="s">
        <v>11</v>
      </c>
      <c r="C80" s="1" t="s">
        <v>12</v>
      </c>
      <c r="D80" s="25">
        <v>6.5624999999999982</v>
      </c>
      <c r="E80" s="25">
        <v>6.8749999999999982</v>
      </c>
      <c r="F80" s="3" t="s">
        <v>48</v>
      </c>
      <c r="G80" s="3" t="s">
        <v>48</v>
      </c>
      <c r="H80" s="25">
        <f t="shared" si="4"/>
        <v>6.7187499999999982</v>
      </c>
    </row>
    <row r="81" spans="2:8" x14ac:dyDescent="0.25">
      <c r="B81" s="1" t="s">
        <v>13</v>
      </c>
      <c r="C81" s="1" t="s">
        <v>31</v>
      </c>
      <c r="D81" s="25">
        <v>0</v>
      </c>
      <c r="E81" s="25">
        <v>0.31249999999999994</v>
      </c>
      <c r="F81" s="3" t="s">
        <v>48</v>
      </c>
      <c r="G81" s="3" t="s">
        <v>48</v>
      </c>
      <c r="H81" s="25">
        <f t="shared" si="4"/>
        <v>0.15624999999999997</v>
      </c>
    </row>
    <row r="82" spans="2:8" x14ac:dyDescent="0.25">
      <c r="B82" s="1" t="s">
        <v>15</v>
      </c>
      <c r="C82" s="1" t="s">
        <v>14</v>
      </c>
      <c r="D82" s="25">
        <v>0.31249999999999994</v>
      </c>
      <c r="E82" s="25">
        <v>0.31249999999999994</v>
      </c>
      <c r="F82" s="3" t="s">
        <v>48</v>
      </c>
      <c r="G82" s="3" t="s">
        <v>48</v>
      </c>
      <c r="H82" s="25">
        <f t="shared" si="4"/>
        <v>0.31249999999999994</v>
      </c>
    </row>
    <row r="83" spans="2:8" x14ac:dyDescent="0.25">
      <c r="B83" s="1" t="s">
        <v>17</v>
      </c>
      <c r="C83" s="1" t="s">
        <v>16</v>
      </c>
      <c r="D83" s="25">
        <v>1.2499999999999998</v>
      </c>
      <c r="E83" s="25">
        <v>0.93749999999999978</v>
      </c>
      <c r="F83" s="3" t="s">
        <v>48</v>
      </c>
      <c r="G83" s="3" t="s">
        <v>48</v>
      </c>
      <c r="H83" s="25">
        <f t="shared" si="4"/>
        <v>1.0937499999999998</v>
      </c>
    </row>
    <row r="84" spans="2:8" x14ac:dyDescent="0.25">
      <c r="B84" s="1" t="s">
        <v>19</v>
      </c>
      <c r="C84" s="1" t="s">
        <v>18</v>
      </c>
      <c r="D84" s="25">
        <v>0.31249999999999994</v>
      </c>
      <c r="E84" s="25">
        <v>0</v>
      </c>
      <c r="F84" s="3" t="s">
        <v>48</v>
      </c>
      <c r="G84" s="3" t="s">
        <v>48</v>
      </c>
      <c r="H84" s="25">
        <f t="shared" si="4"/>
        <v>0.15624999999999997</v>
      </c>
    </row>
    <row r="85" spans="2:8" x14ac:dyDescent="0.25">
      <c r="B85" s="1" t="s">
        <v>20</v>
      </c>
      <c r="C85" s="1" t="s">
        <v>32</v>
      </c>
      <c r="D85" s="25">
        <v>20.624999999999996</v>
      </c>
      <c r="E85" s="25">
        <v>0</v>
      </c>
      <c r="F85" s="3" t="s">
        <v>48</v>
      </c>
      <c r="G85" s="3" t="s">
        <v>48</v>
      </c>
      <c r="H85" s="25">
        <f t="shared" si="4"/>
        <v>10.312499999999998</v>
      </c>
    </row>
    <row r="86" spans="2:8" x14ac:dyDescent="0.25">
      <c r="B86" s="1" t="s">
        <v>21</v>
      </c>
      <c r="C86" s="1" t="s">
        <v>33</v>
      </c>
      <c r="D86" s="25">
        <v>0.31249999999999994</v>
      </c>
      <c r="E86" s="25">
        <v>0.31249999999999994</v>
      </c>
      <c r="F86" s="3" t="s">
        <v>48</v>
      </c>
      <c r="G86" s="3" t="s">
        <v>48</v>
      </c>
      <c r="H86" s="25">
        <f t="shared" si="4"/>
        <v>0.31249999999999994</v>
      </c>
    </row>
    <row r="87" spans="2:8" x14ac:dyDescent="0.25">
      <c r="B87" s="1" t="s">
        <v>22</v>
      </c>
      <c r="C87" s="1" t="s">
        <v>34</v>
      </c>
      <c r="D87" s="25">
        <v>0</v>
      </c>
      <c r="E87" s="25">
        <v>0</v>
      </c>
      <c r="F87" s="3" t="s">
        <v>48</v>
      </c>
      <c r="G87" s="3" t="s">
        <v>48</v>
      </c>
      <c r="H87" s="25">
        <f t="shared" si="4"/>
        <v>0</v>
      </c>
    </row>
    <row r="88" spans="2:8" x14ac:dyDescent="0.25">
      <c r="B88" s="1" t="s">
        <v>23</v>
      </c>
      <c r="C88" s="1" t="s">
        <v>35</v>
      </c>
      <c r="D88" s="25">
        <v>0</v>
      </c>
      <c r="E88" s="25">
        <v>0</v>
      </c>
      <c r="F88" s="3" t="s">
        <v>48</v>
      </c>
      <c r="G88" s="3" t="s">
        <v>48</v>
      </c>
      <c r="H88" s="25">
        <f t="shared" si="4"/>
        <v>0</v>
      </c>
    </row>
    <row r="89" spans="2:8" x14ac:dyDescent="0.25">
      <c r="B89" s="1" t="s">
        <v>24</v>
      </c>
      <c r="C89" s="1" t="s">
        <v>36</v>
      </c>
      <c r="D89" s="25">
        <v>0</v>
      </c>
      <c r="E89" s="25">
        <v>0</v>
      </c>
      <c r="F89" s="3" t="s">
        <v>48</v>
      </c>
      <c r="G89" s="3" t="s">
        <v>48</v>
      </c>
      <c r="H89" s="25">
        <f t="shared" si="4"/>
        <v>0</v>
      </c>
    </row>
    <row r="90" spans="2:8" x14ac:dyDescent="0.25">
      <c r="B90" s="1" t="s">
        <v>37</v>
      </c>
      <c r="C90" s="1" t="s">
        <v>38</v>
      </c>
      <c r="D90" s="25">
        <v>2.4999999999999996</v>
      </c>
      <c r="E90" s="25">
        <v>5.3124999999999991</v>
      </c>
      <c r="F90" s="3" t="s">
        <v>48</v>
      </c>
      <c r="G90" s="3" t="s">
        <v>48</v>
      </c>
      <c r="H90" s="25">
        <f t="shared" si="4"/>
        <v>3.9062499999999991</v>
      </c>
    </row>
    <row r="91" spans="2:8" x14ac:dyDescent="0.25">
      <c r="B91" s="1" t="s">
        <v>39</v>
      </c>
      <c r="C91" s="1" t="s">
        <v>40</v>
      </c>
      <c r="D91" s="1">
        <f>SUM(D79:D90)</f>
        <v>100</v>
      </c>
      <c r="E91" s="25">
        <v>100</v>
      </c>
      <c r="F91" s="3" t="s">
        <v>48</v>
      </c>
      <c r="G91" s="3" t="s">
        <v>48</v>
      </c>
      <c r="H91" s="1">
        <f>AVERAGE(D91:E91)</f>
        <v>100</v>
      </c>
    </row>
    <row r="93" spans="2:8" x14ac:dyDescent="0.25">
      <c r="B93" s="6"/>
      <c r="C93" s="7" t="s">
        <v>128</v>
      </c>
      <c r="D93" s="7" t="s">
        <v>46</v>
      </c>
      <c r="E93" s="7" t="s">
        <v>47</v>
      </c>
      <c r="F93" s="6" t="s">
        <v>42</v>
      </c>
      <c r="G93" s="7" t="s">
        <v>49</v>
      </c>
      <c r="H93" s="7" t="s">
        <v>50</v>
      </c>
    </row>
    <row r="94" spans="2:8" x14ac:dyDescent="0.25">
      <c r="B94" s="2" t="s">
        <v>25</v>
      </c>
      <c r="C94" s="2" t="s">
        <v>26</v>
      </c>
      <c r="D94" s="113" t="s">
        <v>27</v>
      </c>
      <c r="E94" s="113"/>
      <c r="F94" s="113"/>
      <c r="G94" s="113"/>
      <c r="H94" s="113"/>
    </row>
    <row r="95" spans="2:8" x14ac:dyDescent="0.25">
      <c r="B95" s="1" t="s">
        <v>0</v>
      </c>
      <c r="C95" s="1" t="s">
        <v>1</v>
      </c>
      <c r="D95" s="25">
        <v>3.7499999999999991</v>
      </c>
      <c r="E95" s="25">
        <v>3.7499999999999991</v>
      </c>
      <c r="F95" s="3" t="s">
        <v>48</v>
      </c>
      <c r="G95" s="3" t="s">
        <v>48</v>
      </c>
      <c r="H95" s="25">
        <f>AVERAGE(D95:E95)</f>
        <v>3.7499999999999991</v>
      </c>
    </row>
    <row r="96" spans="2:8" x14ac:dyDescent="0.25">
      <c r="B96" s="1" t="s">
        <v>2</v>
      </c>
      <c r="C96" s="1" t="s">
        <v>3</v>
      </c>
      <c r="D96" s="25">
        <v>1.8749999999999996</v>
      </c>
      <c r="E96" s="25">
        <v>6.5625</v>
      </c>
      <c r="F96" s="3" t="s">
        <v>48</v>
      </c>
      <c r="G96" s="3" t="s">
        <v>48</v>
      </c>
      <c r="H96" s="25">
        <f t="shared" ref="H96:H113" si="5">AVERAGE(D96:E96)</f>
        <v>4.21875</v>
      </c>
    </row>
    <row r="97" spans="2:8" x14ac:dyDescent="0.25">
      <c r="B97" s="1" t="s">
        <v>4</v>
      </c>
      <c r="C97" s="1" t="s">
        <v>5</v>
      </c>
      <c r="D97" s="25">
        <v>2.4999999999999996</v>
      </c>
      <c r="E97" s="25">
        <v>0.3125</v>
      </c>
      <c r="F97" s="3" t="s">
        <v>48</v>
      </c>
      <c r="G97" s="3" t="s">
        <v>48</v>
      </c>
      <c r="H97" s="25">
        <f t="shared" si="5"/>
        <v>1.4062499999999998</v>
      </c>
    </row>
    <row r="98" spans="2:8" x14ac:dyDescent="0.25">
      <c r="B98" s="1" t="s">
        <v>6</v>
      </c>
      <c r="C98" s="1" t="s">
        <v>28</v>
      </c>
      <c r="D98" s="25">
        <v>0.62499999999999989</v>
      </c>
      <c r="E98" s="25">
        <v>2.1875</v>
      </c>
      <c r="F98" s="3" t="s">
        <v>48</v>
      </c>
      <c r="G98" s="3" t="s">
        <v>48</v>
      </c>
      <c r="H98" s="25">
        <f t="shared" si="5"/>
        <v>1.40625</v>
      </c>
    </row>
    <row r="99" spans="2:8" x14ac:dyDescent="0.25">
      <c r="B99" s="1" t="s">
        <v>7</v>
      </c>
      <c r="C99" s="1" t="s">
        <v>29</v>
      </c>
      <c r="D99" s="25">
        <v>11.249999999999996</v>
      </c>
      <c r="E99" s="25">
        <v>9.6875</v>
      </c>
      <c r="F99" s="3" t="s">
        <v>48</v>
      </c>
      <c r="G99" s="3" t="s">
        <v>48</v>
      </c>
      <c r="H99" s="25">
        <f t="shared" si="5"/>
        <v>10.468749999999998</v>
      </c>
    </row>
    <row r="100" spans="2:8" x14ac:dyDescent="0.25">
      <c r="B100" s="1" t="s">
        <v>8</v>
      </c>
      <c r="C100" s="1" t="s">
        <v>9</v>
      </c>
      <c r="D100" s="25">
        <v>39.687499999999993</v>
      </c>
      <c r="E100" s="25">
        <v>50</v>
      </c>
      <c r="F100" s="3" t="s">
        <v>48</v>
      </c>
      <c r="G100" s="3" t="s">
        <v>48</v>
      </c>
      <c r="H100" s="25">
        <f t="shared" si="5"/>
        <v>44.84375</v>
      </c>
    </row>
    <row r="101" spans="2:8" x14ac:dyDescent="0.25">
      <c r="B101" s="4" t="s">
        <v>10</v>
      </c>
      <c r="C101" s="4" t="s">
        <v>30</v>
      </c>
      <c r="D101" s="28">
        <f>SUM(D95:D100)</f>
        <v>59.687499999999986</v>
      </c>
      <c r="E101" s="28">
        <v>71.5625</v>
      </c>
      <c r="F101" s="5" t="s">
        <v>48</v>
      </c>
      <c r="G101" s="5" t="s">
        <v>48</v>
      </c>
      <c r="H101" s="28">
        <f t="shared" si="5"/>
        <v>65.625</v>
      </c>
    </row>
    <row r="102" spans="2:8" x14ac:dyDescent="0.25">
      <c r="B102" s="1" t="s">
        <v>11</v>
      </c>
      <c r="C102" s="1" t="s">
        <v>12</v>
      </c>
      <c r="D102" s="25">
        <v>10.312499999999998</v>
      </c>
      <c r="E102" s="25">
        <v>8.75</v>
      </c>
      <c r="F102" s="3" t="s">
        <v>48</v>
      </c>
      <c r="G102" s="3" t="s">
        <v>48</v>
      </c>
      <c r="H102" s="25">
        <f t="shared" si="5"/>
        <v>9.53125</v>
      </c>
    </row>
    <row r="103" spans="2:8" x14ac:dyDescent="0.25">
      <c r="B103" s="1" t="s">
        <v>13</v>
      </c>
      <c r="C103" s="1" t="s">
        <v>31</v>
      </c>
      <c r="D103" s="25">
        <v>0.62499999999999989</v>
      </c>
      <c r="E103" s="25">
        <v>0.3125</v>
      </c>
      <c r="F103" s="3" t="s">
        <v>48</v>
      </c>
      <c r="G103" s="3" t="s">
        <v>48</v>
      </c>
      <c r="H103" s="25">
        <f t="shared" si="5"/>
        <v>0.46874999999999994</v>
      </c>
    </row>
    <row r="104" spans="2:8" x14ac:dyDescent="0.25">
      <c r="B104" s="1" t="s">
        <v>15</v>
      </c>
      <c r="C104" s="1" t="s">
        <v>14</v>
      </c>
      <c r="D104" s="25">
        <v>0.62499999999999989</v>
      </c>
      <c r="E104" s="25">
        <v>0.3125</v>
      </c>
      <c r="F104" s="3" t="s">
        <v>48</v>
      </c>
      <c r="G104" s="3" t="s">
        <v>48</v>
      </c>
      <c r="H104" s="25">
        <f t="shared" si="5"/>
        <v>0.46874999999999994</v>
      </c>
    </row>
    <row r="105" spans="2:8" x14ac:dyDescent="0.25">
      <c r="B105" s="1" t="s">
        <v>17</v>
      </c>
      <c r="C105" s="1" t="s">
        <v>16</v>
      </c>
      <c r="D105" s="25">
        <v>1.2499999999999998</v>
      </c>
      <c r="E105" s="25">
        <v>1.875</v>
      </c>
      <c r="F105" s="3" t="s">
        <v>48</v>
      </c>
      <c r="G105" s="3" t="s">
        <v>48</v>
      </c>
      <c r="H105" s="25">
        <f t="shared" si="5"/>
        <v>1.5625</v>
      </c>
    </row>
    <row r="106" spans="2:8" x14ac:dyDescent="0.25">
      <c r="B106" s="1" t="s">
        <v>19</v>
      </c>
      <c r="C106" s="1" t="s">
        <v>18</v>
      </c>
      <c r="D106" s="25">
        <v>0</v>
      </c>
      <c r="E106" s="25">
        <v>0.3125</v>
      </c>
      <c r="F106" s="3" t="s">
        <v>48</v>
      </c>
      <c r="G106" s="3" t="s">
        <v>48</v>
      </c>
      <c r="H106" s="25">
        <f t="shared" si="5"/>
        <v>0.15625</v>
      </c>
    </row>
    <row r="107" spans="2:8" x14ac:dyDescent="0.25">
      <c r="B107" s="1" t="s">
        <v>20</v>
      </c>
      <c r="C107" s="1" t="s">
        <v>32</v>
      </c>
      <c r="D107" s="25">
        <v>14.374999999999996</v>
      </c>
      <c r="E107" s="25">
        <v>0</v>
      </c>
      <c r="F107" s="3" t="s">
        <v>48</v>
      </c>
      <c r="G107" s="3" t="s">
        <v>48</v>
      </c>
      <c r="H107" s="25">
        <f t="shared" si="5"/>
        <v>7.1874999999999982</v>
      </c>
    </row>
    <row r="108" spans="2:8" x14ac:dyDescent="0.25">
      <c r="B108" s="1" t="s">
        <v>21</v>
      </c>
      <c r="C108" s="1" t="s">
        <v>33</v>
      </c>
      <c r="D108" s="25">
        <v>2.4999999999999996</v>
      </c>
      <c r="E108" s="25">
        <v>0.3125</v>
      </c>
      <c r="F108" s="3" t="s">
        <v>48</v>
      </c>
      <c r="G108" s="3" t="s">
        <v>48</v>
      </c>
      <c r="H108" s="25">
        <f t="shared" si="5"/>
        <v>1.4062499999999998</v>
      </c>
    </row>
    <row r="109" spans="2:8" x14ac:dyDescent="0.25">
      <c r="B109" s="1" t="s">
        <v>22</v>
      </c>
      <c r="C109" s="1" t="s">
        <v>34</v>
      </c>
      <c r="D109" s="25">
        <v>0.62499999999999989</v>
      </c>
      <c r="E109" s="25">
        <v>0.3125</v>
      </c>
      <c r="F109" s="3" t="s">
        <v>48</v>
      </c>
      <c r="G109" s="3" t="s">
        <v>48</v>
      </c>
      <c r="H109" s="25">
        <f t="shared" si="5"/>
        <v>0.46874999999999994</v>
      </c>
    </row>
    <row r="110" spans="2:8" x14ac:dyDescent="0.25">
      <c r="B110" s="1" t="s">
        <v>23</v>
      </c>
      <c r="C110" s="1" t="s">
        <v>35</v>
      </c>
      <c r="D110" s="25">
        <v>0</v>
      </c>
      <c r="E110" s="25">
        <v>0</v>
      </c>
      <c r="F110" s="3" t="s">
        <v>48</v>
      </c>
      <c r="G110" s="3" t="s">
        <v>48</v>
      </c>
      <c r="H110" s="25">
        <f t="shared" si="5"/>
        <v>0</v>
      </c>
    </row>
    <row r="111" spans="2:8" x14ac:dyDescent="0.25">
      <c r="B111" s="1" t="s">
        <v>24</v>
      </c>
      <c r="C111" s="1" t="s">
        <v>36</v>
      </c>
      <c r="D111" s="25">
        <v>1.2499999999999998</v>
      </c>
      <c r="E111" s="25">
        <v>1.25</v>
      </c>
      <c r="F111" s="3" t="s">
        <v>48</v>
      </c>
      <c r="G111" s="3" t="s">
        <v>48</v>
      </c>
      <c r="H111" s="25">
        <f t="shared" si="5"/>
        <v>1.25</v>
      </c>
    </row>
    <row r="112" spans="2:8" x14ac:dyDescent="0.25">
      <c r="B112" s="1" t="s">
        <v>37</v>
      </c>
      <c r="C112" s="1" t="s">
        <v>38</v>
      </c>
      <c r="D112" s="25">
        <v>8.75</v>
      </c>
      <c r="E112" s="25">
        <v>15</v>
      </c>
      <c r="F112" s="3" t="s">
        <v>48</v>
      </c>
      <c r="G112" s="3" t="s">
        <v>48</v>
      </c>
      <c r="H112" s="25">
        <f t="shared" si="5"/>
        <v>11.875</v>
      </c>
    </row>
    <row r="113" spans="2:8" x14ac:dyDescent="0.25">
      <c r="B113" s="1" t="s">
        <v>39</v>
      </c>
      <c r="C113" s="1" t="s">
        <v>40</v>
      </c>
      <c r="D113" s="25">
        <f>SUM(D101:D112)</f>
        <v>99.999999999999986</v>
      </c>
      <c r="E113" s="25">
        <v>100</v>
      </c>
      <c r="F113" s="3" t="s">
        <v>48</v>
      </c>
      <c r="G113" s="3" t="s">
        <v>48</v>
      </c>
      <c r="H113" s="25">
        <f t="shared" si="5"/>
        <v>100</v>
      </c>
    </row>
    <row r="115" spans="2:8" x14ac:dyDescent="0.25">
      <c r="B115" s="6"/>
      <c r="C115" s="7" t="s">
        <v>129</v>
      </c>
      <c r="D115" s="7" t="s">
        <v>46</v>
      </c>
      <c r="E115" s="7" t="s">
        <v>47</v>
      </c>
      <c r="F115" s="6" t="s">
        <v>45</v>
      </c>
      <c r="G115" s="7" t="s">
        <v>49</v>
      </c>
      <c r="H115" s="7" t="s">
        <v>50</v>
      </c>
    </row>
    <row r="116" spans="2:8" x14ac:dyDescent="0.25">
      <c r="B116" s="2" t="s">
        <v>25</v>
      </c>
      <c r="C116" s="2" t="s">
        <v>26</v>
      </c>
      <c r="D116" s="113" t="s">
        <v>27</v>
      </c>
      <c r="E116" s="113"/>
      <c r="F116" s="113"/>
      <c r="G116" s="113"/>
      <c r="H116" s="113"/>
    </row>
    <row r="117" spans="2:8" x14ac:dyDescent="0.25">
      <c r="B117" s="1" t="s">
        <v>0</v>
      </c>
      <c r="C117" s="1" t="s">
        <v>1</v>
      </c>
      <c r="D117" s="25">
        <v>2.1875</v>
      </c>
      <c r="E117" s="25">
        <v>1.6666666666666665</v>
      </c>
      <c r="F117" s="3" t="s">
        <v>48</v>
      </c>
      <c r="G117" s="3" t="s">
        <v>48</v>
      </c>
      <c r="H117" s="25">
        <f>AVERAGE(D117:E117)</f>
        <v>1.9270833333333333</v>
      </c>
    </row>
    <row r="118" spans="2:8" x14ac:dyDescent="0.25">
      <c r="B118" s="1" t="s">
        <v>2</v>
      </c>
      <c r="C118" s="1" t="s">
        <v>3</v>
      </c>
      <c r="D118" s="25">
        <v>1.5624999999999998</v>
      </c>
      <c r="E118" s="25">
        <v>11</v>
      </c>
      <c r="F118" s="3" t="s">
        <v>48</v>
      </c>
      <c r="G118" s="3" t="s">
        <v>48</v>
      </c>
      <c r="H118" s="25">
        <f t="shared" ref="H118:H134" si="6">AVERAGE(D118:E118)</f>
        <v>6.28125</v>
      </c>
    </row>
    <row r="119" spans="2:8" x14ac:dyDescent="0.25">
      <c r="B119" s="1" t="s">
        <v>4</v>
      </c>
      <c r="C119" s="1" t="s">
        <v>5</v>
      </c>
      <c r="D119" s="25">
        <v>1.5624999999999998</v>
      </c>
      <c r="E119" s="25">
        <v>2.9999999999999991</v>
      </c>
      <c r="F119" s="3" t="s">
        <v>48</v>
      </c>
      <c r="G119" s="3" t="s">
        <v>48</v>
      </c>
      <c r="H119" s="25">
        <f t="shared" si="6"/>
        <v>2.2812499999999996</v>
      </c>
    </row>
    <row r="120" spans="2:8" x14ac:dyDescent="0.25">
      <c r="B120" s="1" t="s">
        <v>6</v>
      </c>
      <c r="C120" s="1" t="s">
        <v>28</v>
      </c>
      <c r="D120" s="25">
        <v>2.1875</v>
      </c>
      <c r="E120" s="25">
        <v>2.6666666666666665</v>
      </c>
      <c r="F120" s="3" t="s">
        <v>48</v>
      </c>
      <c r="G120" s="3" t="s">
        <v>48</v>
      </c>
      <c r="H120" s="25">
        <f t="shared" si="6"/>
        <v>2.427083333333333</v>
      </c>
    </row>
    <row r="121" spans="2:8" x14ac:dyDescent="0.25">
      <c r="B121" s="1" t="s">
        <v>7</v>
      </c>
      <c r="C121" s="1" t="s">
        <v>29</v>
      </c>
      <c r="D121" s="25">
        <v>15.312499999999998</v>
      </c>
      <c r="E121" s="25">
        <v>7.9999999999999982</v>
      </c>
      <c r="F121" s="3" t="s">
        <v>48</v>
      </c>
      <c r="G121" s="3" t="s">
        <v>48</v>
      </c>
      <c r="H121" s="25">
        <f t="shared" si="6"/>
        <v>11.656249999999998</v>
      </c>
    </row>
    <row r="122" spans="2:8" x14ac:dyDescent="0.25">
      <c r="B122" s="1" t="s">
        <v>8</v>
      </c>
      <c r="C122" s="1" t="s">
        <v>9</v>
      </c>
      <c r="D122" s="25">
        <v>38.124999999999993</v>
      </c>
      <c r="E122" s="25">
        <v>53.333333333333329</v>
      </c>
      <c r="F122" s="3" t="s">
        <v>48</v>
      </c>
      <c r="G122" s="3" t="s">
        <v>48</v>
      </c>
      <c r="H122" s="25">
        <f t="shared" si="6"/>
        <v>45.729166666666657</v>
      </c>
    </row>
    <row r="123" spans="2:8" x14ac:dyDescent="0.25">
      <c r="B123" s="4" t="s">
        <v>10</v>
      </c>
      <c r="C123" s="4" t="s">
        <v>30</v>
      </c>
      <c r="D123" s="28">
        <f>SUM(D117:D122)</f>
        <v>60.937499999999993</v>
      </c>
      <c r="E123" s="28">
        <v>79.666666666666657</v>
      </c>
      <c r="F123" s="5" t="s">
        <v>48</v>
      </c>
      <c r="G123" s="5" t="s">
        <v>48</v>
      </c>
      <c r="H123" s="28">
        <f t="shared" si="6"/>
        <v>70.302083333333329</v>
      </c>
    </row>
    <row r="124" spans="2:8" x14ac:dyDescent="0.25">
      <c r="B124" s="1" t="s">
        <v>11</v>
      </c>
      <c r="C124" s="1" t="s">
        <v>12</v>
      </c>
      <c r="D124" s="25">
        <v>7.4999999999999982</v>
      </c>
      <c r="E124" s="25">
        <v>3.6666666666666656</v>
      </c>
      <c r="F124" s="3" t="s">
        <v>48</v>
      </c>
      <c r="G124" s="3" t="s">
        <v>48</v>
      </c>
      <c r="H124" s="25">
        <f t="shared" si="6"/>
        <v>5.5833333333333321</v>
      </c>
    </row>
    <row r="125" spans="2:8" x14ac:dyDescent="0.25">
      <c r="B125" s="1" t="s">
        <v>13</v>
      </c>
      <c r="C125" s="1" t="s">
        <v>31</v>
      </c>
      <c r="D125" s="25">
        <v>0.31249999999999994</v>
      </c>
      <c r="E125" s="25">
        <v>0</v>
      </c>
      <c r="F125" s="3" t="s">
        <v>48</v>
      </c>
      <c r="G125" s="3" t="s">
        <v>48</v>
      </c>
      <c r="H125" s="25">
        <f t="shared" si="6"/>
        <v>0.15624999999999997</v>
      </c>
    </row>
    <row r="126" spans="2:8" x14ac:dyDescent="0.25">
      <c r="B126" s="1" t="s">
        <v>15</v>
      </c>
      <c r="C126" s="1" t="s">
        <v>14</v>
      </c>
      <c r="D126" s="25">
        <v>0.31249999999999994</v>
      </c>
      <c r="E126" s="25">
        <v>0.33333333333333331</v>
      </c>
      <c r="F126" s="3" t="s">
        <v>48</v>
      </c>
      <c r="G126" s="3" t="s">
        <v>48</v>
      </c>
      <c r="H126" s="25">
        <f t="shared" si="6"/>
        <v>0.32291666666666663</v>
      </c>
    </row>
    <row r="127" spans="2:8" x14ac:dyDescent="0.25">
      <c r="B127" s="1" t="s">
        <v>17</v>
      </c>
      <c r="C127" s="1" t="s">
        <v>16</v>
      </c>
      <c r="D127" s="25">
        <v>1.2499999999999998</v>
      </c>
      <c r="E127" s="25">
        <v>0.99999999999999978</v>
      </c>
      <c r="F127" s="3" t="s">
        <v>48</v>
      </c>
      <c r="G127" s="3" t="s">
        <v>48</v>
      </c>
      <c r="H127" s="25">
        <f t="shared" si="6"/>
        <v>1.1249999999999998</v>
      </c>
    </row>
    <row r="128" spans="2:8" x14ac:dyDescent="0.25">
      <c r="B128" s="1" t="s">
        <v>19</v>
      </c>
      <c r="C128" s="1" t="s">
        <v>18</v>
      </c>
      <c r="D128" s="25">
        <v>0.31249999999999994</v>
      </c>
      <c r="E128" s="25">
        <v>0</v>
      </c>
      <c r="F128" s="3" t="s">
        <v>48</v>
      </c>
      <c r="G128" s="3" t="s">
        <v>48</v>
      </c>
      <c r="H128" s="25">
        <f t="shared" si="6"/>
        <v>0.15624999999999997</v>
      </c>
    </row>
    <row r="129" spans="2:8" x14ac:dyDescent="0.25">
      <c r="B129" s="1" t="s">
        <v>20</v>
      </c>
      <c r="C129" s="1" t="s">
        <v>32</v>
      </c>
      <c r="D129" s="25">
        <v>17.187499999999996</v>
      </c>
      <c r="E129" s="25">
        <v>4.333333333333333</v>
      </c>
      <c r="F129" s="3" t="s">
        <v>48</v>
      </c>
      <c r="G129" s="3" t="s">
        <v>48</v>
      </c>
      <c r="H129" s="25">
        <f t="shared" si="6"/>
        <v>10.760416666666664</v>
      </c>
    </row>
    <row r="130" spans="2:8" x14ac:dyDescent="0.25">
      <c r="B130" s="1" t="s">
        <v>21</v>
      </c>
      <c r="C130" s="1" t="s">
        <v>33</v>
      </c>
      <c r="D130" s="25">
        <v>5.3124999999999991</v>
      </c>
      <c r="E130" s="25">
        <v>0.33333333333333331</v>
      </c>
      <c r="F130" s="3" t="s">
        <v>48</v>
      </c>
      <c r="G130" s="3" t="s">
        <v>48</v>
      </c>
      <c r="H130" s="25">
        <f t="shared" si="6"/>
        <v>2.8229166666666661</v>
      </c>
    </row>
    <row r="131" spans="2:8" x14ac:dyDescent="0.25">
      <c r="B131" s="1" t="s">
        <v>22</v>
      </c>
      <c r="C131" s="1" t="s">
        <v>34</v>
      </c>
      <c r="D131" s="25">
        <v>0.93749999999999978</v>
      </c>
      <c r="E131" s="25">
        <v>0.33333333333333331</v>
      </c>
      <c r="F131" s="3" t="s">
        <v>48</v>
      </c>
      <c r="G131" s="3" t="s">
        <v>48</v>
      </c>
      <c r="H131" s="25">
        <f t="shared" si="6"/>
        <v>0.63541666666666652</v>
      </c>
    </row>
    <row r="132" spans="2:8" x14ac:dyDescent="0.25">
      <c r="B132" s="1" t="s">
        <v>23</v>
      </c>
      <c r="C132" s="1" t="s">
        <v>35</v>
      </c>
      <c r="D132" s="25">
        <v>0</v>
      </c>
      <c r="E132" s="25">
        <v>0</v>
      </c>
      <c r="F132" s="3" t="s">
        <v>48</v>
      </c>
      <c r="G132" s="3" t="s">
        <v>48</v>
      </c>
      <c r="H132" s="25">
        <f t="shared" si="6"/>
        <v>0</v>
      </c>
    </row>
    <row r="133" spans="2:8" x14ac:dyDescent="0.25">
      <c r="B133" s="1" t="s">
        <v>24</v>
      </c>
      <c r="C133" s="1" t="s">
        <v>36</v>
      </c>
      <c r="D133" s="25">
        <v>1.2499999999999998</v>
      </c>
      <c r="E133" s="25">
        <v>0</v>
      </c>
      <c r="F133" s="3" t="s">
        <v>48</v>
      </c>
      <c r="G133" s="3" t="s">
        <v>48</v>
      </c>
      <c r="H133" s="25">
        <f t="shared" si="6"/>
        <v>0.62499999999999989</v>
      </c>
    </row>
    <row r="134" spans="2:8" x14ac:dyDescent="0.25">
      <c r="B134" s="1" t="s">
        <v>37</v>
      </c>
      <c r="C134" s="1" t="s">
        <v>38</v>
      </c>
      <c r="D134" s="25">
        <v>4.6874999999999991</v>
      </c>
      <c r="E134" s="25">
        <v>10.333333333333332</v>
      </c>
      <c r="F134" s="3" t="s">
        <v>48</v>
      </c>
      <c r="G134" s="3" t="s">
        <v>48</v>
      </c>
      <c r="H134" s="25">
        <f t="shared" si="6"/>
        <v>7.5104166666666661</v>
      </c>
    </row>
    <row r="135" spans="2:8" x14ac:dyDescent="0.25">
      <c r="B135" s="1" t="s">
        <v>39</v>
      </c>
      <c r="C135" s="1" t="s">
        <v>40</v>
      </c>
      <c r="D135" s="25">
        <f>SUM(D123:D134)</f>
        <v>99.999999999999986</v>
      </c>
      <c r="E135" s="25">
        <v>99.999999999999972</v>
      </c>
      <c r="F135" s="3" t="s">
        <v>48</v>
      </c>
      <c r="G135" s="3" t="s">
        <v>48</v>
      </c>
      <c r="H135" s="25">
        <f>AVERAGE(D135:E135)</f>
        <v>99.999999999999972</v>
      </c>
    </row>
    <row r="137" spans="2:8" x14ac:dyDescent="0.25">
      <c r="B137" t="s">
        <v>124</v>
      </c>
    </row>
  </sheetData>
  <mergeCells count="7">
    <mergeCell ref="B1:H1"/>
    <mergeCell ref="D116:H116"/>
    <mergeCell ref="D3:H3"/>
    <mergeCell ref="D27:H27"/>
    <mergeCell ref="D49:H49"/>
    <mergeCell ref="D72:H72"/>
    <mergeCell ref="D94:H9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3"/>
  <sheetViews>
    <sheetView workbookViewId="0">
      <selection activeCell="K36" sqref="K36"/>
    </sheetView>
  </sheetViews>
  <sheetFormatPr defaultRowHeight="15" x14ac:dyDescent="0.25"/>
  <cols>
    <col min="3" max="3" width="36.140625" customWidth="1"/>
    <col min="4" max="4" width="10.5703125" bestFit="1" customWidth="1"/>
  </cols>
  <sheetData>
    <row r="1" spans="2:10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10" x14ac:dyDescent="0.25">
      <c r="B2" s="51"/>
      <c r="C2" s="53" t="s">
        <v>130</v>
      </c>
      <c r="D2" s="53" t="s">
        <v>46</v>
      </c>
      <c r="E2" s="53" t="s">
        <v>47</v>
      </c>
      <c r="F2" s="53" t="s">
        <v>42</v>
      </c>
      <c r="G2" s="53" t="s">
        <v>49</v>
      </c>
      <c r="H2" s="53" t="s">
        <v>50</v>
      </c>
    </row>
    <row r="3" spans="2:10" x14ac:dyDescent="0.25">
      <c r="B3" s="53" t="s">
        <v>41</v>
      </c>
      <c r="C3" s="53" t="s">
        <v>26</v>
      </c>
      <c r="D3" s="116" t="s">
        <v>27</v>
      </c>
      <c r="E3" s="116"/>
      <c r="F3" s="116"/>
      <c r="G3" s="116"/>
      <c r="H3" s="116"/>
      <c r="J3" s="65"/>
    </row>
    <row r="4" spans="2:10" x14ac:dyDescent="0.25">
      <c r="B4" s="51" t="s">
        <v>0</v>
      </c>
      <c r="C4" s="51" t="s">
        <v>1</v>
      </c>
      <c r="D4" s="51" t="e">
        <f>AVERAGE(D27,D50,D73,H4D96,D119,D142,D165)</f>
        <v>#NAME?</v>
      </c>
      <c r="E4" s="51">
        <f>AVERAGE(E27,E50,E73,E96,E119,E142,E165)</f>
        <v>7.0476190476190483</v>
      </c>
      <c r="F4" s="51">
        <f>AVERAGE(F27,F50,F73,F96,F119,F142,F165)</f>
        <v>1.3301786752002207</v>
      </c>
      <c r="G4" s="51">
        <f>AVERAGE(G27,G50,G73,G96,G119,G142,G165)</f>
        <v>2.9937548790007811</v>
      </c>
      <c r="H4" s="51">
        <f>AVERAGE(H27,H50,H73,H96,H119,H142,H165)</f>
        <v>3.651750367472967</v>
      </c>
    </row>
    <row r="5" spans="2:10" x14ac:dyDescent="0.25">
      <c r="B5" s="51" t="s">
        <v>2</v>
      </c>
      <c r="C5" s="51" t="s">
        <v>3</v>
      </c>
      <c r="D5" s="51">
        <f t="shared" ref="D5:H22" si="0">AVERAGE(D28,D51,D74,D97,D120,D143,D166)</f>
        <v>4.3814285714285717</v>
      </c>
      <c r="E5" s="51">
        <f t="shared" si="0"/>
        <v>1.7619047619047616</v>
      </c>
      <c r="F5" s="51">
        <f t="shared" si="0"/>
        <v>3.2831830406581233</v>
      </c>
      <c r="G5" s="51">
        <f t="shared" si="0"/>
        <v>1.3294301327088214</v>
      </c>
      <c r="H5" s="51">
        <f t="shared" si="0"/>
        <v>2.6889866266750695</v>
      </c>
    </row>
    <row r="6" spans="2:10" x14ac:dyDescent="0.25">
      <c r="B6" s="51" t="s">
        <v>4</v>
      </c>
      <c r="C6" s="51" t="s">
        <v>5</v>
      </c>
      <c r="D6" s="51">
        <f t="shared" si="0"/>
        <v>2.5714285714285721</v>
      </c>
      <c r="E6" s="51">
        <f t="shared" si="0"/>
        <v>1.666190476190476</v>
      </c>
      <c r="F6" s="51">
        <f t="shared" si="0"/>
        <v>3.1901597848441701</v>
      </c>
      <c r="G6" s="51">
        <f t="shared" si="0"/>
        <v>0.23809523809523811</v>
      </c>
      <c r="H6" s="51">
        <f t="shared" si="0"/>
        <v>1.9164685176396137</v>
      </c>
    </row>
    <row r="7" spans="2:10" x14ac:dyDescent="0.25">
      <c r="B7" s="51" t="s">
        <v>6</v>
      </c>
      <c r="C7" s="51" t="s">
        <v>28</v>
      </c>
      <c r="D7" s="51">
        <f>AVERAGE(D30,D53,D76,D99,D122,D145,D168)</f>
        <v>15.732716627634662</v>
      </c>
      <c r="E7" s="51">
        <f t="shared" si="0"/>
        <v>13.857619047619048</v>
      </c>
      <c r="F7" s="51">
        <f t="shared" si="0"/>
        <v>18.21010117148402</v>
      </c>
      <c r="G7" s="51">
        <f t="shared" si="0"/>
        <v>24.615144418423107</v>
      </c>
      <c r="H7" s="51">
        <f t="shared" si="0"/>
        <v>18.10389531629021</v>
      </c>
    </row>
    <row r="8" spans="2:10" x14ac:dyDescent="0.25">
      <c r="B8" s="51" t="s">
        <v>7</v>
      </c>
      <c r="C8" s="51" t="s">
        <v>29</v>
      </c>
      <c r="D8" s="51">
        <f t="shared" si="0"/>
        <v>6.9339500390320064</v>
      </c>
      <c r="E8" s="51">
        <f t="shared" si="0"/>
        <v>7.42904761904762</v>
      </c>
      <c r="F8" s="51">
        <f t="shared" si="0"/>
        <v>8.4962900656463365</v>
      </c>
      <c r="G8" s="51">
        <f t="shared" si="0"/>
        <v>12.005464480874315</v>
      </c>
      <c r="H8" s="51">
        <f t="shared" si="0"/>
        <v>8.7161880511500716</v>
      </c>
    </row>
    <row r="9" spans="2:10" x14ac:dyDescent="0.25">
      <c r="B9" s="51" t="s">
        <v>8</v>
      </c>
      <c r="C9" s="51" t="s">
        <v>9</v>
      </c>
      <c r="D9" s="51">
        <f t="shared" si="0"/>
        <v>0.47619047619047622</v>
      </c>
      <c r="E9" s="51">
        <f t="shared" si="0"/>
        <v>0</v>
      </c>
      <c r="F9" s="51">
        <f t="shared" si="0"/>
        <v>0.47460844803037494</v>
      </c>
      <c r="G9" s="51">
        <f t="shared" si="0"/>
        <v>0.47619047619047622</v>
      </c>
      <c r="H9" s="51">
        <f t="shared" si="0"/>
        <v>0.35674735010283187</v>
      </c>
    </row>
    <row r="10" spans="2:10" x14ac:dyDescent="0.25">
      <c r="B10" s="9" t="s">
        <v>10</v>
      </c>
      <c r="C10" s="9" t="s">
        <v>30</v>
      </c>
      <c r="D10" s="9">
        <f>AVERAGE(D33,D56,D79,D102,D125,D148,D171)</f>
        <v>33.329734582357538</v>
      </c>
      <c r="E10" s="9">
        <f t="shared" si="0"/>
        <v>31.760952380952379</v>
      </c>
      <c r="F10" s="9">
        <f t="shared" si="0"/>
        <v>34.984521185863251</v>
      </c>
      <c r="G10" s="9">
        <f t="shared" si="0"/>
        <v>41.65807962529275</v>
      </c>
      <c r="H10" s="9">
        <f>AVERAGE(H33,H56,H79,H102,H125,H148,H171)</f>
        <v>35.433321943616484</v>
      </c>
    </row>
    <row r="11" spans="2:10" x14ac:dyDescent="0.25">
      <c r="B11" s="51" t="s">
        <v>11</v>
      </c>
      <c r="C11" s="51" t="s">
        <v>12</v>
      </c>
      <c r="D11" s="51">
        <f t="shared" si="0"/>
        <v>5.1782903981264639</v>
      </c>
      <c r="E11" s="51">
        <f t="shared" si="0"/>
        <v>6.9995238095238097</v>
      </c>
      <c r="F11" s="51">
        <f t="shared" si="0"/>
        <v>5.22927660587606</v>
      </c>
      <c r="G11" s="51">
        <f t="shared" si="0"/>
        <v>6.4090554254488685</v>
      </c>
      <c r="H11" s="51">
        <f t="shared" si="0"/>
        <v>5.9540365597437992</v>
      </c>
    </row>
    <row r="12" spans="2:10" x14ac:dyDescent="0.25">
      <c r="B12" s="51" t="s">
        <v>13</v>
      </c>
      <c r="C12" s="51" t="s">
        <v>31</v>
      </c>
      <c r="D12" s="51">
        <f t="shared" si="0"/>
        <v>0.99813427010148315</v>
      </c>
      <c r="E12" s="51">
        <f t="shared" si="0"/>
        <v>0.66666666666666674</v>
      </c>
      <c r="F12" s="51">
        <f t="shared" si="0"/>
        <v>0.57001414427157004</v>
      </c>
      <c r="G12" s="51">
        <f t="shared" si="0"/>
        <v>0.56908665105386425</v>
      </c>
      <c r="H12" s="51">
        <f t="shared" si="0"/>
        <v>0.70097543302339616</v>
      </c>
    </row>
    <row r="13" spans="2:10" x14ac:dyDescent="0.25">
      <c r="B13" s="51" t="s">
        <v>15</v>
      </c>
      <c r="C13" s="51" t="s">
        <v>14</v>
      </c>
      <c r="D13" s="51">
        <f t="shared" si="0"/>
        <v>0.38095238095238104</v>
      </c>
      <c r="E13" s="51">
        <f t="shared" si="0"/>
        <v>0.38047619047619052</v>
      </c>
      <c r="F13" s="51">
        <f t="shared" si="0"/>
        <v>0.2850846071792752</v>
      </c>
      <c r="G13" s="51">
        <f t="shared" si="0"/>
        <v>4.7619047619047623E-2</v>
      </c>
      <c r="H13" s="51">
        <f t="shared" si="0"/>
        <v>0.27353305655672361</v>
      </c>
    </row>
    <row r="14" spans="2:10" x14ac:dyDescent="0.25">
      <c r="B14" s="51" t="s">
        <v>17</v>
      </c>
      <c r="C14" s="51" t="s">
        <v>16</v>
      </c>
      <c r="D14" s="51">
        <f t="shared" si="0"/>
        <v>2.1826697892271665</v>
      </c>
      <c r="E14" s="51">
        <f t="shared" si="0"/>
        <v>1.8104761904761906</v>
      </c>
      <c r="F14" s="51">
        <f t="shared" si="0"/>
        <v>1.4271538686853975</v>
      </c>
      <c r="G14" s="51">
        <f t="shared" si="0"/>
        <v>2.8508977361436374</v>
      </c>
      <c r="H14" s="51">
        <f t="shared" si="0"/>
        <v>2.0677993961330978</v>
      </c>
    </row>
    <row r="15" spans="2:10" x14ac:dyDescent="0.25">
      <c r="B15" s="51" t="s">
        <v>19</v>
      </c>
      <c r="C15" s="51" t="s">
        <v>18</v>
      </c>
      <c r="D15" s="51">
        <f t="shared" si="0"/>
        <v>4.2310694769711166</v>
      </c>
      <c r="E15" s="51">
        <f t="shared" si="0"/>
        <v>4.2376190476190478</v>
      </c>
      <c r="F15" s="51">
        <f t="shared" si="0"/>
        <v>4.0424234165229525</v>
      </c>
      <c r="G15" s="51">
        <f t="shared" si="0"/>
        <v>5.7501951600312253</v>
      </c>
      <c r="H15" s="51">
        <f t="shared" si="0"/>
        <v>4.5653267752860858</v>
      </c>
    </row>
    <row r="16" spans="2:10" x14ac:dyDescent="0.25">
      <c r="B16" s="51" t="s">
        <v>20</v>
      </c>
      <c r="C16" s="51" t="s">
        <v>32</v>
      </c>
      <c r="D16" s="51">
        <f t="shared" si="0"/>
        <v>14.046362217017954</v>
      </c>
      <c r="E16" s="51">
        <f t="shared" si="0"/>
        <v>19.477142857142859</v>
      </c>
      <c r="F16" s="51">
        <f t="shared" si="0"/>
        <v>16.204080066288547</v>
      </c>
      <c r="G16" s="51">
        <f t="shared" si="0"/>
        <v>0.90476190476190477</v>
      </c>
      <c r="H16" s="51">
        <f t="shared" si="0"/>
        <v>12.658086761302814</v>
      </c>
    </row>
    <row r="17" spans="2:8" x14ac:dyDescent="0.25">
      <c r="B17" s="51" t="s">
        <v>21</v>
      </c>
      <c r="C17" s="51" t="s">
        <v>33</v>
      </c>
      <c r="D17" s="51">
        <f t="shared" si="0"/>
        <v>18.982349726775958</v>
      </c>
      <c r="E17" s="51">
        <f t="shared" si="0"/>
        <v>14.522380952380953</v>
      </c>
      <c r="F17" s="51">
        <f t="shared" si="0"/>
        <v>17.19747627349351</v>
      </c>
      <c r="G17" s="51">
        <f t="shared" si="0"/>
        <v>22.052302888368462</v>
      </c>
      <c r="H17" s="51">
        <f t="shared" si="0"/>
        <v>18.188627460254718</v>
      </c>
    </row>
    <row r="18" spans="2:8" x14ac:dyDescent="0.25">
      <c r="B18" s="51" t="s">
        <v>22</v>
      </c>
      <c r="C18" s="51" t="s">
        <v>34</v>
      </c>
      <c r="D18" s="51">
        <f t="shared" si="0"/>
        <v>1.1420765027322406</v>
      </c>
      <c r="E18" s="51">
        <f t="shared" si="0"/>
        <v>1.1438095238095236</v>
      </c>
      <c r="F18" s="51">
        <f t="shared" si="0"/>
        <v>0.61904761904761918</v>
      </c>
      <c r="G18" s="51">
        <f t="shared" si="0"/>
        <v>0.56440281030444961</v>
      </c>
      <c r="H18" s="51">
        <f t="shared" si="0"/>
        <v>0.86733411397345839</v>
      </c>
    </row>
    <row r="19" spans="2:8" x14ac:dyDescent="0.25">
      <c r="B19" s="51" t="s">
        <v>23</v>
      </c>
      <c r="C19" s="51" t="s">
        <v>35</v>
      </c>
      <c r="D19" s="51">
        <f t="shared" si="0"/>
        <v>4.7619047619047623E-2</v>
      </c>
      <c r="E19" s="51">
        <f t="shared" si="0"/>
        <v>0.14190476190476192</v>
      </c>
      <c r="F19" s="51">
        <f t="shared" si="0"/>
        <v>0.14269894004113276</v>
      </c>
      <c r="G19" s="51">
        <f t="shared" si="0"/>
        <v>0</v>
      </c>
      <c r="H19" s="51">
        <f t="shared" si="0"/>
        <v>8.3055687391235575E-2</v>
      </c>
    </row>
    <row r="20" spans="2:8" x14ac:dyDescent="0.25">
      <c r="B20" s="51" t="s">
        <v>24</v>
      </c>
      <c r="C20" s="51" t="s">
        <v>36</v>
      </c>
      <c r="D20" s="51">
        <f t="shared" si="0"/>
        <v>0.2857142857142857</v>
      </c>
      <c r="E20" s="51">
        <f t="shared" si="0"/>
        <v>9.4761904761904756E-2</v>
      </c>
      <c r="F20" s="51">
        <f t="shared" si="0"/>
        <v>0.18890356050317894</v>
      </c>
      <c r="G20" s="51">
        <f t="shared" si="0"/>
        <v>4.7619047619047623E-2</v>
      </c>
      <c r="H20" s="51">
        <f t="shared" si="0"/>
        <v>0.15424969964960428</v>
      </c>
    </row>
    <row r="21" spans="2:8" x14ac:dyDescent="0.25">
      <c r="B21" s="51" t="s">
        <v>37</v>
      </c>
      <c r="C21" s="51" t="s">
        <v>38</v>
      </c>
      <c r="D21" s="51">
        <f t="shared" si="0"/>
        <v>19.193598750975799</v>
      </c>
      <c r="E21" s="51">
        <f t="shared" si="0"/>
        <v>18.761428571428571</v>
      </c>
      <c r="F21" s="51">
        <f t="shared" si="0"/>
        <v>19.10931971222751</v>
      </c>
      <c r="G21" s="51">
        <f t="shared" si="0"/>
        <v>19.145979703356751</v>
      </c>
      <c r="H21" s="51">
        <f t="shared" si="0"/>
        <v>19.052581684497159</v>
      </c>
    </row>
    <row r="22" spans="2:8" x14ac:dyDescent="0.25">
      <c r="B22" s="9" t="s">
        <v>39</v>
      </c>
      <c r="C22" s="9" t="s">
        <v>40</v>
      </c>
      <c r="D22" s="9">
        <f t="shared" si="0"/>
        <v>100</v>
      </c>
      <c r="E22" s="9">
        <f t="shared" si="0"/>
        <v>100</v>
      </c>
      <c r="F22" s="9">
        <f t="shared" si="0"/>
        <v>100</v>
      </c>
      <c r="G22" s="9">
        <f t="shared" si="0"/>
        <v>100</v>
      </c>
      <c r="H22" s="9">
        <f t="shared" si="0"/>
        <v>100</v>
      </c>
    </row>
    <row r="25" spans="2:8" x14ac:dyDescent="0.25">
      <c r="B25" s="23"/>
      <c r="C25" s="23" t="s">
        <v>82</v>
      </c>
      <c r="D25" s="23" t="s">
        <v>46</v>
      </c>
      <c r="E25" s="23" t="s">
        <v>47</v>
      </c>
      <c r="F25" s="23" t="s">
        <v>42</v>
      </c>
      <c r="G25" s="23" t="s">
        <v>49</v>
      </c>
      <c r="H25" s="23" t="s">
        <v>50</v>
      </c>
    </row>
    <row r="26" spans="2:8" x14ac:dyDescent="0.25">
      <c r="B26" s="17" t="s">
        <v>41</v>
      </c>
      <c r="C26" s="17" t="s">
        <v>26</v>
      </c>
      <c r="D26" s="117" t="s">
        <v>27</v>
      </c>
      <c r="E26" s="117"/>
      <c r="F26" s="117"/>
      <c r="G26" s="117"/>
      <c r="H26" s="117"/>
    </row>
    <row r="27" spans="2:8" x14ac:dyDescent="0.25">
      <c r="B27" s="17" t="s">
        <v>0</v>
      </c>
      <c r="C27" s="17" t="s">
        <v>1</v>
      </c>
      <c r="D27" s="21">
        <v>6</v>
      </c>
      <c r="E27" s="21">
        <v>4.33</v>
      </c>
      <c r="F27" s="21">
        <v>3.6544850498338866</v>
      </c>
      <c r="G27" s="15">
        <v>4.666666666666667</v>
      </c>
      <c r="H27" s="18">
        <f>AVERAGE(D27:G27)</f>
        <v>4.6627879291251384</v>
      </c>
    </row>
    <row r="28" spans="2:8" x14ac:dyDescent="0.25">
      <c r="B28" s="17" t="s">
        <v>2</v>
      </c>
      <c r="C28" s="17" t="s">
        <v>3</v>
      </c>
      <c r="D28" s="21">
        <v>2.666666666666667</v>
      </c>
      <c r="E28" s="21">
        <v>0</v>
      </c>
      <c r="F28" s="21">
        <v>5.3156146179401995</v>
      </c>
      <c r="G28" s="15">
        <v>0</v>
      </c>
      <c r="H28" s="18">
        <f t="shared" ref="H28:H32" si="1">AVERAGE(D28:G28)</f>
        <v>1.9955703211517166</v>
      </c>
    </row>
    <row r="29" spans="2:8" x14ac:dyDescent="0.25">
      <c r="B29" s="17" t="s">
        <v>4</v>
      </c>
      <c r="C29" s="17" t="s">
        <v>5</v>
      </c>
      <c r="D29" s="21">
        <v>13.66666666666667</v>
      </c>
      <c r="E29" s="21">
        <v>0</v>
      </c>
      <c r="F29" s="21">
        <v>0.66445182724252494</v>
      </c>
      <c r="G29" s="15">
        <v>0.66666666666666674</v>
      </c>
      <c r="H29" s="18">
        <f t="shared" si="1"/>
        <v>3.7494462901439651</v>
      </c>
    </row>
    <row r="30" spans="2:8" x14ac:dyDescent="0.25">
      <c r="B30" s="17" t="s">
        <v>6</v>
      </c>
      <c r="C30" s="17" t="s">
        <v>28</v>
      </c>
      <c r="D30" s="21">
        <v>6.666666666666667</v>
      </c>
      <c r="E30" s="21">
        <v>18</v>
      </c>
      <c r="F30" s="21">
        <v>6.3122923588039868</v>
      </c>
      <c r="G30" s="15">
        <v>21.333333333333336</v>
      </c>
      <c r="H30" s="18">
        <f t="shared" si="1"/>
        <v>13.078073089700997</v>
      </c>
    </row>
    <row r="31" spans="2:8" x14ac:dyDescent="0.25">
      <c r="B31" s="17" t="s">
        <v>7</v>
      </c>
      <c r="C31" s="17" t="s">
        <v>29</v>
      </c>
      <c r="D31" s="21">
        <v>0</v>
      </c>
      <c r="E31" s="21">
        <v>9.67</v>
      </c>
      <c r="F31" s="21">
        <v>5.3156146179401995</v>
      </c>
      <c r="G31" s="15">
        <v>9.3333333333333339</v>
      </c>
      <c r="H31" s="18">
        <f t="shared" si="1"/>
        <v>6.079736987818384</v>
      </c>
    </row>
    <row r="32" spans="2:8" x14ac:dyDescent="0.25">
      <c r="B32" s="17" t="s">
        <v>8</v>
      </c>
      <c r="C32" s="17" t="s">
        <v>9</v>
      </c>
      <c r="D32" s="21">
        <v>3.3333333333333335</v>
      </c>
      <c r="E32" s="21">
        <v>0</v>
      </c>
      <c r="F32" s="21">
        <v>3.3222591362126246</v>
      </c>
      <c r="G32" s="15">
        <v>3.3333333333333335</v>
      </c>
      <c r="H32" s="18">
        <f t="shared" si="1"/>
        <v>2.497231450719823</v>
      </c>
    </row>
    <row r="33" spans="2:8" x14ac:dyDescent="0.25">
      <c r="B33" s="19" t="s">
        <v>10</v>
      </c>
      <c r="C33" s="19" t="s">
        <v>30</v>
      </c>
      <c r="D33" s="22">
        <v>32.333333333333336</v>
      </c>
      <c r="E33" s="22">
        <v>32</v>
      </c>
      <c r="F33" s="22">
        <v>24.58471760797342</v>
      </c>
      <c r="G33" s="16">
        <v>39.333333333333329</v>
      </c>
      <c r="H33" s="20">
        <f>AVERAGE(D33:G33)</f>
        <v>32.062846068660022</v>
      </c>
    </row>
    <row r="34" spans="2:8" x14ac:dyDescent="0.25">
      <c r="B34" s="17" t="s">
        <v>11</v>
      </c>
      <c r="C34" s="17" t="s">
        <v>12</v>
      </c>
      <c r="D34" s="21">
        <v>6.333333333333333</v>
      </c>
      <c r="E34" s="21">
        <v>0.33</v>
      </c>
      <c r="F34" s="21">
        <v>5.6478405315614628</v>
      </c>
      <c r="G34" s="15">
        <v>6.333333333333333</v>
      </c>
      <c r="H34" s="18">
        <f>AVERAGE(D34:G34)</f>
        <v>4.6611267995570325</v>
      </c>
    </row>
    <row r="35" spans="2:8" x14ac:dyDescent="0.25">
      <c r="B35" s="17" t="s">
        <v>13</v>
      </c>
      <c r="C35" s="17" t="s">
        <v>31</v>
      </c>
      <c r="D35" s="21">
        <v>0.66666666666666674</v>
      </c>
      <c r="E35" s="21">
        <v>0.67</v>
      </c>
      <c r="F35" s="21">
        <v>0</v>
      </c>
      <c r="G35" s="15">
        <v>0</v>
      </c>
      <c r="H35" s="18">
        <f t="shared" ref="H35:H44" si="2">AVERAGE(D35:G35)</f>
        <v>0.33416666666666672</v>
      </c>
    </row>
    <row r="36" spans="2:8" x14ac:dyDescent="0.25">
      <c r="B36" s="17" t="s">
        <v>15</v>
      </c>
      <c r="C36" s="17" t="s">
        <v>14</v>
      </c>
      <c r="D36" s="21">
        <v>0</v>
      </c>
      <c r="E36" s="21">
        <v>0</v>
      </c>
      <c r="F36" s="21">
        <v>0.33222591362126247</v>
      </c>
      <c r="G36" s="15">
        <v>0.33333333333333337</v>
      </c>
      <c r="H36" s="18">
        <f t="shared" si="2"/>
        <v>0.16638981173864897</v>
      </c>
    </row>
    <row r="37" spans="2:8" x14ac:dyDescent="0.25">
      <c r="B37" s="17" t="s">
        <v>17</v>
      </c>
      <c r="C37" s="17" t="s">
        <v>16</v>
      </c>
      <c r="D37" s="21">
        <v>1.3333333333333335</v>
      </c>
      <c r="E37" s="21">
        <v>0.67</v>
      </c>
      <c r="F37" s="21">
        <v>0.99667774086378735</v>
      </c>
      <c r="G37" s="15">
        <v>3</v>
      </c>
      <c r="H37" s="18">
        <f t="shared" si="2"/>
        <v>1.5000027685492801</v>
      </c>
    </row>
    <row r="38" spans="2:8" x14ac:dyDescent="0.25">
      <c r="B38" s="17" t="s">
        <v>19</v>
      </c>
      <c r="C38" s="17" t="s">
        <v>18</v>
      </c>
      <c r="D38" s="21">
        <v>3.6666666666666665</v>
      </c>
      <c r="E38" s="21">
        <v>4</v>
      </c>
      <c r="F38" s="21">
        <v>2.9900332225913617</v>
      </c>
      <c r="G38" s="15">
        <v>1.6666666666666667</v>
      </c>
      <c r="H38" s="18">
        <f t="shared" si="2"/>
        <v>3.0808416389811737</v>
      </c>
    </row>
    <row r="39" spans="2:8" x14ac:dyDescent="0.25">
      <c r="B39" s="17" t="s">
        <v>20</v>
      </c>
      <c r="C39" s="17" t="s">
        <v>32</v>
      </c>
      <c r="D39" s="21">
        <v>10.333333333333334</v>
      </c>
      <c r="E39" s="21">
        <v>29</v>
      </c>
      <c r="F39" s="21">
        <v>21.926910299003325</v>
      </c>
      <c r="G39" s="15">
        <v>6.333333333333333</v>
      </c>
      <c r="H39" s="18">
        <f t="shared" si="2"/>
        <v>16.898394241417499</v>
      </c>
    </row>
    <row r="40" spans="2:8" x14ac:dyDescent="0.25">
      <c r="B40" s="17" t="s">
        <v>21</v>
      </c>
      <c r="C40" s="17" t="s">
        <v>33</v>
      </c>
      <c r="D40" s="21">
        <v>26.666666666666668</v>
      </c>
      <c r="E40" s="21">
        <v>13</v>
      </c>
      <c r="F40" s="21">
        <v>22.923588039867113</v>
      </c>
      <c r="G40" s="15">
        <v>22.666666666666671</v>
      </c>
      <c r="H40" s="18">
        <f t="shared" si="2"/>
        <v>21.314230343300114</v>
      </c>
    </row>
    <row r="41" spans="2:8" x14ac:dyDescent="0.25">
      <c r="B41" s="17" t="s">
        <v>22</v>
      </c>
      <c r="C41" s="17" t="s">
        <v>34</v>
      </c>
      <c r="D41" s="21">
        <v>0.66666666666666674</v>
      </c>
      <c r="E41" s="21">
        <v>0.67</v>
      </c>
      <c r="F41" s="21">
        <v>0</v>
      </c>
      <c r="G41" s="15">
        <v>0.33333333333333337</v>
      </c>
      <c r="H41" s="18">
        <f t="shared" si="2"/>
        <v>0.41750000000000009</v>
      </c>
    </row>
    <row r="42" spans="2:8" x14ac:dyDescent="0.25">
      <c r="B42" s="17" t="s">
        <v>23</v>
      </c>
      <c r="C42" s="17" t="s">
        <v>35</v>
      </c>
      <c r="D42" s="21">
        <v>0</v>
      </c>
      <c r="E42" s="21">
        <v>0</v>
      </c>
      <c r="F42" s="21">
        <v>0.33222591362126247</v>
      </c>
      <c r="G42" s="15">
        <v>0</v>
      </c>
      <c r="H42" s="18">
        <f t="shared" si="2"/>
        <v>8.3056478405315617E-2</v>
      </c>
    </row>
    <row r="43" spans="2:8" x14ac:dyDescent="0.25">
      <c r="B43" s="17" t="s">
        <v>24</v>
      </c>
      <c r="C43" s="17" t="s">
        <v>36</v>
      </c>
      <c r="D43" s="21">
        <v>0</v>
      </c>
      <c r="E43" s="21">
        <v>0</v>
      </c>
      <c r="F43" s="21">
        <v>0.33222591362126247</v>
      </c>
      <c r="G43" s="15">
        <v>0.33333333333333337</v>
      </c>
      <c r="H43" s="18">
        <f t="shared" si="2"/>
        <v>0.16638981173864897</v>
      </c>
    </row>
    <row r="44" spans="2:8" x14ac:dyDescent="0.25">
      <c r="B44" s="17" t="s">
        <v>37</v>
      </c>
      <c r="C44" s="17" t="s">
        <v>38</v>
      </c>
      <c r="D44" s="21">
        <v>18.000000000000004</v>
      </c>
      <c r="E44" s="21">
        <v>19.670000000000002</v>
      </c>
      <c r="F44" s="21">
        <v>19.933554817275748</v>
      </c>
      <c r="G44" s="15">
        <v>19.666666666666664</v>
      </c>
      <c r="H44" s="18">
        <f t="shared" si="2"/>
        <v>19.317555370985602</v>
      </c>
    </row>
    <row r="45" spans="2:8" x14ac:dyDescent="0.25">
      <c r="B45" s="17" t="s">
        <v>39</v>
      </c>
      <c r="C45" s="17" t="s">
        <v>40</v>
      </c>
      <c r="D45" s="21">
        <v>100.00000000000001</v>
      </c>
      <c r="E45" s="21">
        <v>100</v>
      </c>
      <c r="F45" s="21">
        <v>100</v>
      </c>
      <c r="G45" s="15">
        <v>100</v>
      </c>
      <c r="H45" s="18">
        <f>AVERAGE(D45:G45)</f>
        <v>100</v>
      </c>
    </row>
    <row r="48" spans="2:8" x14ac:dyDescent="0.25">
      <c r="B48" s="23"/>
      <c r="C48" s="23" t="s">
        <v>83</v>
      </c>
      <c r="D48" s="23" t="s">
        <v>46</v>
      </c>
      <c r="E48" s="23" t="s">
        <v>47</v>
      </c>
      <c r="F48" s="23" t="s">
        <v>42</v>
      </c>
      <c r="G48" s="23" t="s">
        <v>49</v>
      </c>
      <c r="H48" s="23" t="s">
        <v>50</v>
      </c>
    </row>
    <row r="49" spans="2:8" x14ac:dyDescent="0.25">
      <c r="B49" s="17" t="s">
        <v>41</v>
      </c>
      <c r="C49" s="17" t="s">
        <v>26</v>
      </c>
      <c r="D49" s="117" t="s">
        <v>27</v>
      </c>
      <c r="E49" s="117"/>
      <c r="F49" s="117"/>
      <c r="G49" s="117"/>
      <c r="H49" s="117"/>
    </row>
    <row r="50" spans="2:8" x14ac:dyDescent="0.25">
      <c r="B50" s="17" t="s">
        <v>0</v>
      </c>
      <c r="C50" s="17" t="s">
        <v>1</v>
      </c>
      <c r="D50" s="21">
        <v>1.3114754098360657</v>
      </c>
      <c r="E50" s="18">
        <v>1.67</v>
      </c>
      <c r="F50" s="18">
        <v>0.99009900990099009</v>
      </c>
      <c r="G50" s="15">
        <v>2.6229508196721314</v>
      </c>
      <c r="H50" s="18">
        <f>AVERAGE(D50:G50)</f>
        <v>1.6486313098522967</v>
      </c>
    </row>
    <row r="51" spans="2:8" x14ac:dyDescent="0.25">
      <c r="B51" s="17" t="s">
        <v>2</v>
      </c>
      <c r="C51" s="17" t="s">
        <v>3</v>
      </c>
      <c r="D51" s="21">
        <v>0</v>
      </c>
      <c r="E51" s="18">
        <v>0</v>
      </c>
      <c r="F51" s="18">
        <v>0</v>
      </c>
      <c r="G51" s="15">
        <v>1.639344262295082</v>
      </c>
      <c r="H51" s="18">
        <f t="shared" ref="H51:H68" si="3">AVERAGE(D51:G51)</f>
        <v>0.4098360655737705</v>
      </c>
    </row>
    <row r="52" spans="2:8" x14ac:dyDescent="0.25">
      <c r="B52" s="17" t="s">
        <v>4</v>
      </c>
      <c r="C52" s="17" t="s">
        <v>5</v>
      </c>
      <c r="D52" s="21">
        <v>0</v>
      </c>
      <c r="E52" s="18">
        <v>1</v>
      </c>
      <c r="F52" s="18">
        <v>0</v>
      </c>
      <c r="G52" s="15">
        <v>0</v>
      </c>
      <c r="H52" s="18">
        <f t="shared" si="3"/>
        <v>0.25</v>
      </c>
    </row>
    <row r="53" spans="2:8" x14ac:dyDescent="0.25">
      <c r="B53" s="17" t="s">
        <v>6</v>
      </c>
      <c r="C53" s="17" t="s">
        <v>28</v>
      </c>
      <c r="D53" s="21">
        <v>12.459016393442623</v>
      </c>
      <c r="E53" s="18">
        <v>4.67</v>
      </c>
      <c r="F53" s="18">
        <v>17.491749174917491</v>
      </c>
      <c r="G53" s="15">
        <v>21.639344262295083</v>
      </c>
      <c r="H53" s="18">
        <f t="shared" si="3"/>
        <v>14.065027457663799</v>
      </c>
    </row>
    <row r="54" spans="2:8" x14ac:dyDescent="0.25">
      <c r="B54" s="17" t="s">
        <v>7</v>
      </c>
      <c r="C54" s="17" t="s">
        <v>29</v>
      </c>
      <c r="D54" s="21">
        <v>7.5409836065573765</v>
      </c>
      <c r="E54" s="18">
        <v>13</v>
      </c>
      <c r="F54" s="18">
        <v>17.491749174917491</v>
      </c>
      <c r="G54" s="15">
        <v>17.704918032786885</v>
      </c>
      <c r="H54" s="18">
        <f t="shared" si="3"/>
        <v>13.934412703565437</v>
      </c>
    </row>
    <row r="55" spans="2:8" x14ac:dyDescent="0.25">
      <c r="B55" s="17" t="s">
        <v>8</v>
      </c>
      <c r="C55" s="17" t="s">
        <v>9</v>
      </c>
      <c r="D55" s="21">
        <v>0</v>
      </c>
      <c r="E55" s="18">
        <v>0</v>
      </c>
      <c r="F55" s="18">
        <v>0</v>
      </c>
      <c r="G55" s="15">
        <v>0</v>
      </c>
      <c r="H55" s="18">
        <f t="shared" si="3"/>
        <v>0</v>
      </c>
    </row>
    <row r="56" spans="2:8" x14ac:dyDescent="0.25">
      <c r="B56" s="19" t="s">
        <v>10</v>
      </c>
      <c r="C56" s="19" t="s">
        <v>30</v>
      </c>
      <c r="D56" s="22">
        <v>21.311475409836067</v>
      </c>
      <c r="E56" s="20">
        <v>20.329999999999998</v>
      </c>
      <c r="F56" s="20">
        <v>35.973597359735976</v>
      </c>
      <c r="G56" s="16">
        <v>43.606557377049185</v>
      </c>
      <c r="H56" s="20">
        <f t="shared" si="3"/>
        <v>30.305407536655306</v>
      </c>
    </row>
    <row r="57" spans="2:8" x14ac:dyDescent="0.25">
      <c r="B57" s="17" t="s">
        <v>11</v>
      </c>
      <c r="C57" s="17" t="s">
        <v>12</v>
      </c>
      <c r="D57" s="21">
        <v>4.918032786885246</v>
      </c>
      <c r="E57" s="18">
        <v>3.67</v>
      </c>
      <c r="F57" s="18">
        <v>4.2904290429042904</v>
      </c>
      <c r="G57" s="15">
        <v>8.1967213114754092</v>
      </c>
      <c r="H57" s="18">
        <f t="shared" si="3"/>
        <v>5.2687957853162359</v>
      </c>
    </row>
    <row r="58" spans="2:8" x14ac:dyDescent="0.25">
      <c r="B58" s="17" t="s">
        <v>13</v>
      </c>
      <c r="C58" s="17" t="s">
        <v>31</v>
      </c>
      <c r="D58" s="21">
        <v>0.98360655737704916</v>
      </c>
      <c r="E58" s="18">
        <v>1</v>
      </c>
      <c r="F58" s="18">
        <v>0.99009900990099009</v>
      </c>
      <c r="G58" s="15">
        <v>0.98360655737704916</v>
      </c>
      <c r="H58" s="18">
        <f t="shared" si="3"/>
        <v>0.98932803116377221</v>
      </c>
    </row>
    <row r="59" spans="2:8" x14ac:dyDescent="0.25">
      <c r="B59" s="17" t="s">
        <v>15</v>
      </c>
      <c r="C59" s="17" t="s">
        <v>14</v>
      </c>
      <c r="D59" s="21">
        <v>0</v>
      </c>
      <c r="E59" s="18">
        <v>0</v>
      </c>
      <c r="F59" s="18">
        <v>0.33003300330033009</v>
      </c>
      <c r="G59" s="15">
        <v>0</v>
      </c>
      <c r="H59" s="18">
        <f t="shared" si="3"/>
        <v>8.2508250825082521E-2</v>
      </c>
    </row>
    <row r="60" spans="2:8" x14ac:dyDescent="0.25">
      <c r="B60" s="17" t="s">
        <v>17</v>
      </c>
      <c r="C60" s="17" t="s">
        <v>16</v>
      </c>
      <c r="D60" s="21">
        <v>3.278688524590164</v>
      </c>
      <c r="E60" s="18">
        <v>2</v>
      </c>
      <c r="F60" s="18">
        <v>0.66006600660066017</v>
      </c>
      <c r="G60" s="15">
        <v>2.6229508196721314</v>
      </c>
      <c r="H60" s="18">
        <f t="shared" si="3"/>
        <v>2.1404263377157386</v>
      </c>
    </row>
    <row r="61" spans="2:8" x14ac:dyDescent="0.25">
      <c r="B61" s="17" t="s">
        <v>19</v>
      </c>
      <c r="C61" s="17" t="s">
        <v>18</v>
      </c>
      <c r="D61" s="21">
        <v>2.9508196721311473</v>
      </c>
      <c r="E61" s="18">
        <v>3.33</v>
      </c>
      <c r="F61" s="18">
        <v>2.6402640264026407</v>
      </c>
      <c r="G61" s="15">
        <v>4.918032786885246</v>
      </c>
      <c r="H61" s="18">
        <f t="shared" si="3"/>
        <v>3.4597791213547584</v>
      </c>
    </row>
    <row r="62" spans="2:8" x14ac:dyDescent="0.25">
      <c r="B62" s="17" t="s">
        <v>20</v>
      </c>
      <c r="C62" s="17" t="s">
        <v>32</v>
      </c>
      <c r="D62" s="21">
        <v>20.327868852459016</v>
      </c>
      <c r="E62" s="18">
        <v>20</v>
      </c>
      <c r="F62" s="18">
        <v>16.501650165016503</v>
      </c>
      <c r="G62" s="15">
        <v>0</v>
      </c>
      <c r="H62" s="18">
        <f t="shared" si="3"/>
        <v>14.20737975436888</v>
      </c>
    </row>
    <row r="63" spans="2:8" x14ac:dyDescent="0.25">
      <c r="B63" s="17" t="s">
        <v>21</v>
      </c>
      <c r="C63" s="17" t="s">
        <v>33</v>
      </c>
      <c r="D63" s="21">
        <v>27.213114754098363</v>
      </c>
      <c r="E63" s="18">
        <v>26.33</v>
      </c>
      <c r="F63" s="18">
        <v>20.792079207920793</v>
      </c>
      <c r="G63" s="15">
        <v>18.032786885245901</v>
      </c>
      <c r="H63" s="18">
        <f t="shared" si="3"/>
        <v>23.091995211816265</v>
      </c>
    </row>
    <row r="64" spans="2:8" x14ac:dyDescent="0.25">
      <c r="B64" s="17" t="s">
        <v>22</v>
      </c>
      <c r="C64" s="17" t="s">
        <v>34</v>
      </c>
      <c r="D64" s="21">
        <v>0.32786885245901642</v>
      </c>
      <c r="E64" s="18">
        <v>4.67</v>
      </c>
      <c r="F64" s="18">
        <v>0</v>
      </c>
      <c r="G64" s="15">
        <v>2.9508196721311473</v>
      </c>
      <c r="H64" s="18">
        <f t="shared" si="3"/>
        <v>1.987172131147541</v>
      </c>
    </row>
    <row r="65" spans="2:8" x14ac:dyDescent="0.25">
      <c r="B65" s="17" t="s">
        <v>23</v>
      </c>
      <c r="C65" s="17" t="s">
        <v>35</v>
      </c>
      <c r="D65" s="21">
        <v>0</v>
      </c>
      <c r="E65" s="18">
        <v>0.33</v>
      </c>
      <c r="F65" s="18">
        <v>0</v>
      </c>
      <c r="G65" s="15">
        <v>0</v>
      </c>
      <c r="H65" s="18">
        <f t="shared" si="3"/>
        <v>8.2500000000000004E-2</v>
      </c>
    </row>
    <row r="66" spans="2:8" x14ac:dyDescent="0.25">
      <c r="B66" s="17" t="s">
        <v>24</v>
      </c>
      <c r="C66" s="17" t="s">
        <v>36</v>
      </c>
      <c r="D66" s="21">
        <v>0</v>
      </c>
      <c r="E66" s="18">
        <v>0</v>
      </c>
      <c r="F66" s="18">
        <v>0.99009900990099009</v>
      </c>
      <c r="G66" s="15">
        <v>0</v>
      </c>
      <c r="H66" s="18">
        <f t="shared" si="3"/>
        <v>0.24752475247524752</v>
      </c>
    </row>
    <row r="67" spans="2:8" x14ac:dyDescent="0.25">
      <c r="B67" s="17" t="s">
        <v>37</v>
      </c>
      <c r="C67" s="17" t="s">
        <v>38</v>
      </c>
      <c r="D67" s="21">
        <v>18.688524590163937</v>
      </c>
      <c r="E67" s="18">
        <v>18.329999999999998</v>
      </c>
      <c r="F67" s="18">
        <v>16.831683168316832</v>
      </c>
      <c r="G67" s="15">
        <v>18.688524590163937</v>
      </c>
      <c r="H67" s="18">
        <f t="shared" si="3"/>
        <v>18.134683087161175</v>
      </c>
    </row>
    <row r="68" spans="2:8" x14ac:dyDescent="0.25">
      <c r="B68" s="17" t="s">
        <v>39</v>
      </c>
      <c r="C68" s="17" t="s">
        <v>40</v>
      </c>
      <c r="D68" s="21">
        <v>100</v>
      </c>
      <c r="E68" s="18">
        <v>100</v>
      </c>
      <c r="F68" s="18">
        <v>100</v>
      </c>
      <c r="G68" s="15">
        <v>100.00000000000001</v>
      </c>
      <c r="H68" s="18">
        <f t="shared" si="3"/>
        <v>100</v>
      </c>
    </row>
    <row r="71" spans="2:8" x14ac:dyDescent="0.25">
      <c r="B71" s="23"/>
      <c r="C71" s="23" t="s">
        <v>84</v>
      </c>
      <c r="D71" s="23" t="s">
        <v>46</v>
      </c>
      <c r="E71" s="23" t="s">
        <v>47</v>
      </c>
      <c r="F71" s="23" t="s">
        <v>42</v>
      </c>
      <c r="G71" s="23" t="s">
        <v>49</v>
      </c>
      <c r="H71" s="23" t="s">
        <v>50</v>
      </c>
    </row>
    <row r="72" spans="2:8" x14ac:dyDescent="0.25">
      <c r="B72" s="17" t="s">
        <v>41</v>
      </c>
      <c r="C72" s="17" t="s">
        <v>26</v>
      </c>
      <c r="D72" s="117" t="s">
        <v>27</v>
      </c>
      <c r="E72" s="117"/>
      <c r="F72" s="117"/>
      <c r="G72" s="117"/>
      <c r="H72" s="117"/>
    </row>
    <row r="73" spans="2:8" x14ac:dyDescent="0.25">
      <c r="B73" s="17" t="s">
        <v>0</v>
      </c>
      <c r="C73" s="17" t="s">
        <v>1</v>
      </c>
      <c r="D73" s="21">
        <v>4</v>
      </c>
      <c r="E73" s="18">
        <v>9.33</v>
      </c>
      <c r="F73" s="18">
        <v>1</v>
      </c>
      <c r="G73" s="15">
        <v>2.666666666666667</v>
      </c>
      <c r="H73" s="18">
        <f>AVERAGE(D73:G73)</f>
        <v>4.2491666666666665</v>
      </c>
    </row>
    <row r="74" spans="2:8" x14ac:dyDescent="0.25">
      <c r="B74" s="17" t="s">
        <v>2</v>
      </c>
      <c r="C74" s="17" t="s">
        <v>3</v>
      </c>
      <c r="D74" s="21">
        <v>6.333333333333333</v>
      </c>
      <c r="E74" s="18">
        <v>0</v>
      </c>
      <c r="F74" s="18">
        <v>1.3333333333333335</v>
      </c>
      <c r="G74" s="15">
        <v>0</v>
      </c>
      <c r="H74" s="18">
        <f t="shared" ref="H74:H91" si="4">AVERAGE(D74:G74)</f>
        <v>1.9166666666666665</v>
      </c>
    </row>
    <row r="75" spans="2:8" x14ac:dyDescent="0.25">
      <c r="B75" s="17" t="s">
        <v>4</v>
      </c>
      <c r="C75" s="17" t="s">
        <v>5</v>
      </c>
      <c r="D75" s="21">
        <v>0</v>
      </c>
      <c r="E75" s="18">
        <v>5</v>
      </c>
      <c r="F75" s="18">
        <v>0</v>
      </c>
      <c r="G75" s="15">
        <v>0</v>
      </c>
      <c r="H75" s="18">
        <f t="shared" si="4"/>
        <v>1.25</v>
      </c>
    </row>
    <row r="76" spans="2:8" x14ac:dyDescent="0.25">
      <c r="B76" s="17" t="s">
        <v>6</v>
      </c>
      <c r="C76" s="17" t="s">
        <v>28</v>
      </c>
      <c r="D76" s="21">
        <v>20</v>
      </c>
      <c r="E76" s="18">
        <v>15</v>
      </c>
      <c r="F76" s="18">
        <v>32</v>
      </c>
      <c r="G76" s="15">
        <v>38.333333333333336</v>
      </c>
      <c r="H76" s="18">
        <f t="shared" si="4"/>
        <v>26.333333333333336</v>
      </c>
    </row>
    <row r="77" spans="2:8" x14ac:dyDescent="0.25">
      <c r="B77" s="17" t="s">
        <v>7</v>
      </c>
      <c r="C77" s="17" t="s">
        <v>29</v>
      </c>
      <c r="D77" s="21">
        <v>4.666666666666667</v>
      </c>
      <c r="E77" s="18">
        <v>6</v>
      </c>
      <c r="F77" s="18">
        <v>0.66666666666666674</v>
      </c>
      <c r="G77" s="15">
        <v>3.3333333333333335</v>
      </c>
      <c r="H77" s="18">
        <f t="shared" si="4"/>
        <v>3.666666666666667</v>
      </c>
    </row>
    <row r="78" spans="2:8" x14ac:dyDescent="0.25">
      <c r="B78" s="17" t="s">
        <v>8</v>
      </c>
      <c r="C78" s="17" t="s">
        <v>9</v>
      </c>
      <c r="D78" s="21">
        <v>0</v>
      </c>
      <c r="E78" s="18">
        <v>0</v>
      </c>
      <c r="F78" s="18">
        <v>0</v>
      </c>
      <c r="G78" s="15">
        <v>0</v>
      </c>
      <c r="H78" s="18">
        <f t="shared" si="4"/>
        <v>0</v>
      </c>
    </row>
    <row r="79" spans="2:8" x14ac:dyDescent="0.25">
      <c r="B79" s="19" t="s">
        <v>10</v>
      </c>
      <c r="C79" s="19" t="s">
        <v>30</v>
      </c>
      <c r="D79" s="22">
        <v>35</v>
      </c>
      <c r="E79" s="20">
        <v>35.33</v>
      </c>
      <c r="F79" s="20">
        <v>35.000000000000007</v>
      </c>
      <c r="G79" s="16">
        <v>44.333333333333336</v>
      </c>
      <c r="H79" s="20">
        <f t="shared" si="4"/>
        <v>37.415833333333339</v>
      </c>
    </row>
    <row r="80" spans="2:8" x14ac:dyDescent="0.25">
      <c r="B80" s="17" t="s">
        <v>11</v>
      </c>
      <c r="C80" s="17" t="s">
        <v>12</v>
      </c>
      <c r="D80" s="21">
        <v>6.333333333333333</v>
      </c>
      <c r="E80" s="18">
        <v>5.33</v>
      </c>
      <c r="F80" s="18">
        <v>4.3333333333333339</v>
      </c>
      <c r="G80" s="15">
        <v>3.6666666666666665</v>
      </c>
      <c r="H80" s="18">
        <f t="shared" si="4"/>
        <v>4.9158333333333335</v>
      </c>
    </row>
    <row r="81" spans="2:8" x14ac:dyDescent="0.25">
      <c r="B81" s="17" t="s">
        <v>13</v>
      </c>
      <c r="C81" s="17" t="s">
        <v>31</v>
      </c>
      <c r="D81" s="21">
        <v>0</v>
      </c>
      <c r="E81" s="18">
        <v>0.33</v>
      </c>
      <c r="F81" s="18">
        <v>0</v>
      </c>
      <c r="G81" s="15">
        <v>1.6666666666666667</v>
      </c>
      <c r="H81" s="18">
        <f t="shared" si="4"/>
        <v>0.4991666666666667</v>
      </c>
    </row>
    <row r="82" spans="2:8" x14ac:dyDescent="0.25">
      <c r="B82" s="17" t="s">
        <v>15</v>
      </c>
      <c r="C82" s="17" t="s">
        <v>14</v>
      </c>
      <c r="D82" s="21">
        <v>0.33333333333333337</v>
      </c>
      <c r="E82" s="18">
        <v>0.33</v>
      </c>
      <c r="F82" s="18">
        <v>0.33333333333333337</v>
      </c>
      <c r="G82" s="15">
        <v>0</v>
      </c>
      <c r="H82" s="18">
        <f t="shared" si="4"/>
        <v>0.24916666666666668</v>
      </c>
    </row>
    <row r="83" spans="2:8" x14ac:dyDescent="0.25">
      <c r="B83" s="17" t="s">
        <v>17</v>
      </c>
      <c r="C83" s="17" t="s">
        <v>16</v>
      </c>
      <c r="D83" s="21">
        <v>1</v>
      </c>
      <c r="E83" s="18">
        <v>1</v>
      </c>
      <c r="F83" s="18">
        <v>1.3333333333333335</v>
      </c>
      <c r="G83" s="15">
        <v>3</v>
      </c>
      <c r="H83" s="18">
        <f t="shared" si="4"/>
        <v>1.5833333333333335</v>
      </c>
    </row>
    <row r="84" spans="2:8" x14ac:dyDescent="0.25">
      <c r="B84" s="17" t="s">
        <v>19</v>
      </c>
      <c r="C84" s="17" t="s">
        <v>18</v>
      </c>
      <c r="D84" s="21">
        <v>4.3333333333333339</v>
      </c>
      <c r="E84" s="18">
        <v>3</v>
      </c>
      <c r="F84" s="18">
        <v>3.6666666666666665</v>
      </c>
      <c r="G84" s="15">
        <v>2.666666666666667</v>
      </c>
      <c r="H84" s="18">
        <f t="shared" si="4"/>
        <v>3.416666666666667</v>
      </c>
    </row>
    <row r="85" spans="2:8" x14ac:dyDescent="0.25">
      <c r="B85" s="17" t="s">
        <v>20</v>
      </c>
      <c r="C85" s="17" t="s">
        <v>32</v>
      </c>
      <c r="D85" s="21">
        <v>15.333333333333332</v>
      </c>
      <c r="E85" s="18">
        <v>22.67</v>
      </c>
      <c r="F85" s="18">
        <v>20</v>
      </c>
      <c r="G85" s="15">
        <v>0</v>
      </c>
      <c r="H85" s="18">
        <f t="shared" si="4"/>
        <v>14.500833333333333</v>
      </c>
    </row>
    <row r="86" spans="2:8" x14ac:dyDescent="0.25">
      <c r="B86" s="17" t="s">
        <v>21</v>
      </c>
      <c r="C86" s="17" t="s">
        <v>33</v>
      </c>
      <c r="D86" s="21">
        <v>17.666666666666668</v>
      </c>
      <c r="E86" s="18">
        <v>13.33</v>
      </c>
      <c r="F86" s="18">
        <v>15</v>
      </c>
      <c r="G86" s="15">
        <v>25</v>
      </c>
      <c r="H86" s="18">
        <f t="shared" si="4"/>
        <v>17.749166666666667</v>
      </c>
    </row>
    <row r="87" spans="2:8" x14ac:dyDescent="0.25">
      <c r="B87" s="17" t="s">
        <v>22</v>
      </c>
      <c r="C87" s="17" t="s">
        <v>34</v>
      </c>
      <c r="D87" s="21">
        <v>0.33333333333333337</v>
      </c>
      <c r="E87" s="18">
        <v>0.33</v>
      </c>
      <c r="F87" s="18">
        <v>0.33333333333333337</v>
      </c>
      <c r="G87" s="15">
        <v>0</v>
      </c>
      <c r="H87" s="18">
        <f t="shared" si="4"/>
        <v>0.24916666666666668</v>
      </c>
    </row>
    <row r="88" spans="2:8" x14ac:dyDescent="0.25">
      <c r="B88" s="17" t="s">
        <v>23</v>
      </c>
      <c r="C88" s="17" t="s">
        <v>35</v>
      </c>
      <c r="D88" s="21">
        <v>0</v>
      </c>
      <c r="E88" s="18">
        <v>0.33</v>
      </c>
      <c r="F88" s="18">
        <v>0.33333333333333337</v>
      </c>
      <c r="G88" s="15">
        <v>0</v>
      </c>
      <c r="H88" s="18">
        <f t="shared" si="4"/>
        <v>0.16583333333333333</v>
      </c>
    </row>
    <row r="89" spans="2:8" x14ac:dyDescent="0.25">
      <c r="B89" s="17" t="s">
        <v>24</v>
      </c>
      <c r="C89" s="17" t="s">
        <v>36</v>
      </c>
      <c r="D89" s="21">
        <v>0</v>
      </c>
      <c r="E89" s="18">
        <v>0</v>
      </c>
      <c r="F89" s="18">
        <v>0</v>
      </c>
      <c r="G89" s="15">
        <v>0</v>
      </c>
      <c r="H89" s="18">
        <f t="shared" si="4"/>
        <v>0</v>
      </c>
    </row>
    <row r="90" spans="2:8" x14ac:dyDescent="0.25">
      <c r="B90" s="17" t="s">
        <v>37</v>
      </c>
      <c r="C90" s="17" t="s">
        <v>38</v>
      </c>
      <c r="D90" s="21">
        <v>19.666666666666664</v>
      </c>
      <c r="E90" s="18">
        <v>18</v>
      </c>
      <c r="F90" s="18">
        <v>19.666666666666664</v>
      </c>
      <c r="G90" s="15">
        <v>19.666666666666664</v>
      </c>
      <c r="H90" s="18">
        <f t="shared" si="4"/>
        <v>19.25</v>
      </c>
    </row>
    <row r="91" spans="2:8" x14ac:dyDescent="0.25">
      <c r="B91" s="17" t="s">
        <v>39</v>
      </c>
      <c r="C91" s="17" t="s">
        <v>40</v>
      </c>
      <c r="D91" s="21">
        <v>100</v>
      </c>
      <c r="E91" s="18">
        <v>100</v>
      </c>
      <c r="F91" s="18">
        <v>100</v>
      </c>
      <c r="G91" s="15">
        <v>100</v>
      </c>
      <c r="H91" s="18">
        <f t="shared" si="4"/>
        <v>100</v>
      </c>
    </row>
    <row r="94" spans="2:8" x14ac:dyDescent="0.25">
      <c r="B94" s="23"/>
      <c r="C94" s="23" t="s">
        <v>85</v>
      </c>
      <c r="D94" s="23" t="s">
        <v>46</v>
      </c>
      <c r="E94" s="23" t="s">
        <v>47</v>
      </c>
      <c r="F94" s="23" t="s">
        <v>42</v>
      </c>
      <c r="G94" s="23" t="s">
        <v>49</v>
      </c>
      <c r="H94" s="23" t="s">
        <v>50</v>
      </c>
    </row>
    <row r="95" spans="2:8" x14ac:dyDescent="0.25">
      <c r="B95" s="17" t="s">
        <v>41</v>
      </c>
      <c r="C95" s="17" t="s">
        <v>26</v>
      </c>
      <c r="D95" s="117" t="s">
        <v>27</v>
      </c>
      <c r="E95" s="117"/>
      <c r="F95" s="117"/>
      <c r="G95" s="117"/>
      <c r="H95" s="117"/>
    </row>
    <row r="96" spans="2:8" x14ac:dyDescent="0.25">
      <c r="B96" s="17" t="s">
        <v>0</v>
      </c>
      <c r="C96" s="17" t="s">
        <v>1</v>
      </c>
      <c r="D96" s="21">
        <v>1.67</v>
      </c>
      <c r="E96" s="18">
        <v>6.67</v>
      </c>
      <c r="F96" s="18">
        <v>1.3333333333333335</v>
      </c>
      <c r="G96" s="15">
        <v>3.3333333333333335</v>
      </c>
      <c r="H96" s="18">
        <f>AVERAGE(D96:G96)</f>
        <v>3.2516666666666669</v>
      </c>
    </row>
    <row r="97" spans="2:8" x14ac:dyDescent="0.25">
      <c r="B97" s="17" t="s">
        <v>2</v>
      </c>
      <c r="C97" s="17" t="s">
        <v>3</v>
      </c>
      <c r="D97" s="21">
        <v>9.67</v>
      </c>
      <c r="E97" s="18">
        <v>0</v>
      </c>
      <c r="F97" s="18">
        <v>0.33333333333333337</v>
      </c>
      <c r="G97" s="15">
        <v>1.3333333333333335</v>
      </c>
      <c r="H97" s="18">
        <f t="shared" ref="H97:H114" si="5">AVERAGE(D97:G97)</f>
        <v>2.8341666666666669</v>
      </c>
    </row>
    <row r="98" spans="2:8" x14ac:dyDescent="0.25">
      <c r="B98" s="17" t="s">
        <v>4</v>
      </c>
      <c r="C98" s="17" t="s">
        <v>5</v>
      </c>
      <c r="D98" s="21">
        <v>0</v>
      </c>
      <c r="E98" s="18">
        <v>2.33</v>
      </c>
      <c r="F98" s="18">
        <v>19.666666666666664</v>
      </c>
      <c r="G98" s="15">
        <v>0</v>
      </c>
      <c r="H98" s="18">
        <f t="shared" si="5"/>
        <v>5.4991666666666656</v>
      </c>
    </row>
    <row r="99" spans="2:8" x14ac:dyDescent="0.25">
      <c r="B99" s="17" t="s">
        <v>6</v>
      </c>
      <c r="C99" s="17" t="s">
        <v>28</v>
      </c>
      <c r="D99" s="21">
        <v>28.67</v>
      </c>
      <c r="E99" s="18">
        <v>25</v>
      </c>
      <c r="F99" s="18">
        <v>28.666666666666668</v>
      </c>
      <c r="G99" s="15">
        <v>25</v>
      </c>
      <c r="H99" s="18">
        <f t="shared" si="5"/>
        <v>26.834166666666668</v>
      </c>
    </row>
    <row r="100" spans="2:8" x14ac:dyDescent="0.25">
      <c r="B100" s="17" t="s">
        <v>7</v>
      </c>
      <c r="C100" s="17" t="s">
        <v>29</v>
      </c>
      <c r="D100" s="21">
        <v>5.33</v>
      </c>
      <c r="E100" s="18">
        <v>5</v>
      </c>
      <c r="F100" s="18">
        <v>6.666666666666667</v>
      </c>
      <c r="G100" s="15">
        <v>10.333333333333334</v>
      </c>
      <c r="H100" s="18">
        <f t="shared" si="5"/>
        <v>6.8324999999999996</v>
      </c>
    </row>
    <row r="101" spans="2:8" x14ac:dyDescent="0.25">
      <c r="B101" s="17" t="s">
        <v>8</v>
      </c>
      <c r="C101" s="17" t="s">
        <v>9</v>
      </c>
      <c r="D101" s="21">
        <v>0</v>
      </c>
      <c r="E101" s="18">
        <v>0</v>
      </c>
      <c r="F101" s="18">
        <v>0</v>
      </c>
      <c r="G101" s="15">
        <v>0</v>
      </c>
      <c r="H101" s="18">
        <f t="shared" si="5"/>
        <v>0</v>
      </c>
    </row>
    <row r="102" spans="2:8" x14ac:dyDescent="0.25">
      <c r="B102" s="19" t="s">
        <v>10</v>
      </c>
      <c r="C102" s="19" t="s">
        <v>30</v>
      </c>
      <c r="D102" s="22">
        <v>45.33</v>
      </c>
      <c r="E102" s="20">
        <v>39</v>
      </c>
      <c r="F102" s="20">
        <v>56.666666666666671</v>
      </c>
      <c r="G102" s="16">
        <v>40</v>
      </c>
      <c r="H102" s="20">
        <f t="shared" si="5"/>
        <v>45.249166666666667</v>
      </c>
    </row>
    <row r="103" spans="2:8" x14ac:dyDescent="0.25">
      <c r="B103" s="17" t="s">
        <v>11</v>
      </c>
      <c r="C103" s="17" t="s">
        <v>12</v>
      </c>
      <c r="D103" s="21">
        <v>1.33</v>
      </c>
      <c r="E103" s="18">
        <v>8</v>
      </c>
      <c r="F103" s="18">
        <v>6.666666666666667</v>
      </c>
      <c r="G103" s="15">
        <v>5</v>
      </c>
      <c r="H103" s="18">
        <f t="shared" si="5"/>
        <v>5.2491666666666665</v>
      </c>
    </row>
    <row r="104" spans="2:8" x14ac:dyDescent="0.25">
      <c r="B104" s="17" t="s">
        <v>13</v>
      </c>
      <c r="C104" s="17" t="s">
        <v>31</v>
      </c>
      <c r="D104" s="21">
        <v>0.67</v>
      </c>
      <c r="E104" s="18">
        <v>0</v>
      </c>
      <c r="F104" s="18">
        <v>0</v>
      </c>
      <c r="G104" s="15">
        <v>1.3333333333333335</v>
      </c>
      <c r="H104" s="18">
        <f t="shared" si="5"/>
        <v>0.50083333333333335</v>
      </c>
    </row>
    <row r="105" spans="2:8" x14ac:dyDescent="0.25">
      <c r="B105" s="17" t="s">
        <v>15</v>
      </c>
      <c r="C105" s="17" t="s">
        <v>14</v>
      </c>
      <c r="D105" s="21">
        <v>0</v>
      </c>
      <c r="E105" s="18">
        <v>0</v>
      </c>
      <c r="F105" s="18">
        <v>0</v>
      </c>
      <c r="G105" s="15">
        <v>0</v>
      </c>
      <c r="H105" s="18">
        <f t="shared" si="5"/>
        <v>0</v>
      </c>
    </row>
    <row r="106" spans="2:8" x14ac:dyDescent="0.25">
      <c r="B106" s="17" t="s">
        <v>17</v>
      </c>
      <c r="C106" s="17" t="s">
        <v>16</v>
      </c>
      <c r="D106" s="21">
        <v>2</v>
      </c>
      <c r="E106" s="18">
        <v>1.67</v>
      </c>
      <c r="F106" s="18">
        <v>1</v>
      </c>
      <c r="G106" s="15">
        <v>3</v>
      </c>
      <c r="H106" s="18">
        <f t="shared" si="5"/>
        <v>1.9175</v>
      </c>
    </row>
    <row r="107" spans="2:8" x14ac:dyDescent="0.25">
      <c r="B107" s="17" t="s">
        <v>19</v>
      </c>
      <c r="C107" s="17" t="s">
        <v>18</v>
      </c>
      <c r="D107" s="21">
        <v>3</v>
      </c>
      <c r="E107" s="18">
        <v>4</v>
      </c>
      <c r="F107" s="18">
        <v>3.3333333333333335</v>
      </c>
      <c r="G107" s="15">
        <v>20</v>
      </c>
      <c r="H107" s="18">
        <f t="shared" si="5"/>
        <v>7.5833333333333339</v>
      </c>
    </row>
    <row r="108" spans="2:8" x14ac:dyDescent="0.25">
      <c r="B108" s="17" t="s">
        <v>20</v>
      </c>
      <c r="C108" s="17" t="s">
        <v>32</v>
      </c>
      <c r="D108" s="21">
        <v>16.329999999999998</v>
      </c>
      <c r="E108" s="18">
        <v>16.670000000000002</v>
      </c>
      <c r="F108" s="18">
        <v>8</v>
      </c>
      <c r="G108" s="15">
        <v>0</v>
      </c>
      <c r="H108" s="18">
        <f t="shared" si="5"/>
        <v>10.25</v>
      </c>
    </row>
    <row r="109" spans="2:8" x14ac:dyDescent="0.25">
      <c r="B109" s="17" t="s">
        <v>21</v>
      </c>
      <c r="C109" s="17" t="s">
        <v>33</v>
      </c>
      <c r="D109" s="21">
        <v>9.33</v>
      </c>
      <c r="E109" s="18">
        <v>10.33</v>
      </c>
      <c r="F109" s="18">
        <v>6.333333333333333</v>
      </c>
      <c r="G109" s="15">
        <v>13.333333333333334</v>
      </c>
      <c r="H109" s="18">
        <f t="shared" si="5"/>
        <v>9.831666666666667</v>
      </c>
    </row>
    <row r="110" spans="2:8" x14ac:dyDescent="0.25">
      <c r="B110" s="17" t="s">
        <v>22</v>
      </c>
      <c r="C110" s="17" t="s">
        <v>34</v>
      </c>
      <c r="D110" s="21">
        <v>2</v>
      </c>
      <c r="E110" s="18">
        <v>0.67</v>
      </c>
      <c r="F110" s="18">
        <v>0</v>
      </c>
      <c r="G110" s="15">
        <v>0</v>
      </c>
      <c r="H110" s="18">
        <f t="shared" si="5"/>
        <v>0.66749999999999998</v>
      </c>
    </row>
    <row r="111" spans="2:8" x14ac:dyDescent="0.25">
      <c r="B111" s="17" t="s">
        <v>23</v>
      </c>
      <c r="C111" s="17" t="s">
        <v>35</v>
      </c>
      <c r="D111" s="21">
        <v>0</v>
      </c>
      <c r="E111" s="18">
        <v>0</v>
      </c>
      <c r="F111" s="18">
        <v>0</v>
      </c>
      <c r="G111" s="15">
        <v>0</v>
      </c>
      <c r="H111" s="18">
        <f t="shared" si="5"/>
        <v>0</v>
      </c>
    </row>
    <row r="112" spans="2:8" x14ac:dyDescent="0.25">
      <c r="B112" s="17" t="s">
        <v>24</v>
      </c>
      <c r="C112" s="17" t="s">
        <v>36</v>
      </c>
      <c r="D112" s="21">
        <v>1</v>
      </c>
      <c r="E112" s="18">
        <v>0.33</v>
      </c>
      <c r="F112" s="18">
        <v>0</v>
      </c>
      <c r="G112" s="15">
        <v>0</v>
      </c>
      <c r="H112" s="18">
        <f t="shared" si="5"/>
        <v>0.33250000000000002</v>
      </c>
    </row>
    <row r="113" spans="2:8" x14ac:dyDescent="0.25">
      <c r="B113" s="17" t="s">
        <v>37</v>
      </c>
      <c r="C113" s="17" t="s">
        <v>38</v>
      </c>
      <c r="D113" s="21">
        <v>19</v>
      </c>
      <c r="E113" s="18">
        <v>19.329999999999998</v>
      </c>
      <c r="F113" s="18">
        <v>18.000000000000004</v>
      </c>
      <c r="G113" s="15">
        <v>17.333333333333336</v>
      </c>
      <c r="H113" s="18">
        <f t="shared" si="5"/>
        <v>18.415833333333332</v>
      </c>
    </row>
    <row r="114" spans="2:8" x14ac:dyDescent="0.25">
      <c r="B114" s="17" t="s">
        <v>39</v>
      </c>
      <c r="C114" s="17" t="s">
        <v>40</v>
      </c>
      <c r="D114" s="21">
        <v>100</v>
      </c>
      <c r="E114" s="18">
        <v>100</v>
      </c>
      <c r="F114" s="18">
        <v>100</v>
      </c>
      <c r="G114" s="15">
        <v>100</v>
      </c>
      <c r="H114" s="18">
        <f t="shared" si="5"/>
        <v>100</v>
      </c>
    </row>
    <row r="117" spans="2:8" x14ac:dyDescent="0.25">
      <c r="B117" s="23"/>
      <c r="C117" s="23" t="s">
        <v>86</v>
      </c>
      <c r="D117" s="23" t="s">
        <v>46</v>
      </c>
      <c r="E117" s="23" t="s">
        <v>47</v>
      </c>
      <c r="F117" s="23" t="s">
        <v>42</v>
      </c>
      <c r="G117" s="23" t="s">
        <v>49</v>
      </c>
      <c r="H117" s="23" t="s">
        <v>50</v>
      </c>
    </row>
    <row r="118" spans="2:8" x14ac:dyDescent="0.25">
      <c r="B118" s="17" t="s">
        <v>41</v>
      </c>
      <c r="C118" s="17" t="s">
        <v>26</v>
      </c>
      <c r="D118" s="117" t="s">
        <v>27</v>
      </c>
      <c r="E118" s="117"/>
      <c r="F118" s="117"/>
      <c r="G118" s="117"/>
      <c r="H118" s="117"/>
    </row>
    <row r="119" spans="2:8" x14ac:dyDescent="0.25">
      <c r="B119" s="17" t="s">
        <v>0</v>
      </c>
      <c r="C119" s="17" t="s">
        <v>1</v>
      </c>
      <c r="D119" s="21">
        <v>5</v>
      </c>
      <c r="E119" s="18">
        <v>6.333333333333333</v>
      </c>
      <c r="F119" s="18">
        <v>0</v>
      </c>
      <c r="G119" s="15">
        <v>2.666666666666667</v>
      </c>
      <c r="H119" s="18">
        <f>AVERAGE(D119:G119)</f>
        <v>3.5</v>
      </c>
    </row>
    <row r="120" spans="2:8" x14ac:dyDescent="0.25">
      <c r="B120" s="17" t="s">
        <v>2</v>
      </c>
      <c r="C120" s="17" t="s">
        <v>3</v>
      </c>
      <c r="D120" s="21">
        <v>6.333333333333333</v>
      </c>
      <c r="E120" s="18">
        <v>5</v>
      </c>
      <c r="F120" s="18">
        <v>8.3333333333333339</v>
      </c>
      <c r="G120" s="15">
        <v>1.3333333333333335</v>
      </c>
      <c r="H120" s="18">
        <f t="shared" ref="H120:H137" si="6">AVERAGE(D120:G120)</f>
        <v>5.2499999999999991</v>
      </c>
    </row>
    <row r="121" spans="2:8" x14ac:dyDescent="0.25">
      <c r="B121" s="17" t="s">
        <v>4</v>
      </c>
      <c r="C121" s="17" t="s">
        <v>5</v>
      </c>
      <c r="D121" s="21">
        <v>3</v>
      </c>
      <c r="E121" s="18">
        <v>2.666666666666667</v>
      </c>
      <c r="F121" s="18">
        <v>1.3333333333333335</v>
      </c>
      <c r="G121" s="15">
        <v>1</v>
      </c>
      <c r="H121" s="18">
        <f t="shared" si="6"/>
        <v>2</v>
      </c>
    </row>
    <row r="122" spans="2:8" x14ac:dyDescent="0.25">
      <c r="B122" s="17" t="s">
        <v>6</v>
      </c>
      <c r="C122" s="17" t="s">
        <v>28</v>
      </c>
      <c r="D122" s="21">
        <v>10.666666666666668</v>
      </c>
      <c r="E122" s="18">
        <v>9.3333333333333339</v>
      </c>
      <c r="F122" s="18">
        <v>11.333333333333336</v>
      </c>
      <c r="G122" s="15">
        <v>29.333333333333332</v>
      </c>
      <c r="H122" s="18">
        <f t="shared" si="6"/>
        <v>15.166666666666668</v>
      </c>
    </row>
    <row r="123" spans="2:8" x14ac:dyDescent="0.25">
      <c r="B123" s="17" t="s">
        <v>7</v>
      </c>
      <c r="C123" s="17" t="s">
        <v>29</v>
      </c>
      <c r="D123" s="21">
        <v>8.3333333333333339</v>
      </c>
      <c r="E123" s="18">
        <v>8.3333333333333339</v>
      </c>
      <c r="F123" s="18">
        <v>9.3333333333333339</v>
      </c>
      <c r="G123" s="15">
        <v>11.666666666666668</v>
      </c>
      <c r="H123" s="18">
        <f t="shared" si="6"/>
        <v>9.4166666666666679</v>
      </c>
    </row>
    <row r="124" spans="2:8" x14ac:dyDescent="0.25">
      <c r="B124" s="17" t="s">
        <v>8</v>
      </c>
      <c r="C124" s="17" t="s">
        <v>9</v>
      </c>
      <c r="D124" s="21">
        <v>0</v>
      </c>
      <c r="E124" s="18">
        <v>0</v>
      </c>
      <c r="F124" s="18">
        <v>0</v>
      </c>
      <c r="G124" s="15">
        <v>0</v>
      </c>
      <c r="H124" s="18">
        <f t="shared" si="6"/>
        <v>0</v>
      </c>
    </row>
    <row r="125" spans="2:8" x14ac:dyDescent="0.25">
      <c r="B125" s="19" t="s">
        <v>10</v>
      </c>
      <c r="C125" s="19" t="s">
        <v>30</v>
      </c>
      <c r="D125" s="22">
        <v>33.333333333333336</v>
      </c>
      <c r="E125" s="20">
        <v>31.666666666666668</v>
      </c>
      <c r="F125" s="20">
        <v>30.333333333333332</v>
      </c>
      <c r="G125" s="16">
        <v>46.000000000000007</v>
      </c>
      <c r="H125" s="20">
        <f t="shared" si="6"/>
        <v>35.333333333333336</v>
      </c>
    </row>
    <row r="126" spans="2:8" x14ac:dyDescent="0.25">
      <c r="B126" s="17" t="s">
        <v>11</v>
      </c>
      <c r="C126" s="17" t="s">
        <v>12</v>
      </c>
      <c r="D126" s="21">
        <v>10</v>
      </c>
      <c r="E126" s="18">
        <v>6.666666666666667</v>
      </c>
      <c r="F126" s="18">
        <v>7.333333333333333</v>
      </c>
      <c r="G126" s="15">
        <v>9.0000000000000018</v>
      </c>
      <c r="H126" s="18">
        <f t="shared" si="6"/>
        <v>8.25</v>
      </c>
    </row>
    <row r="127" spans="2:8" x14ac:dyDescent="0.25">
      <c r="B127" s="17" t="s">
        <v>13</v>
      </c>
      <c r="C127" s="17" t="s">
        <v>31</v>
      </c>
      <c r="D127" s="21">
        <v>1.6666666666666667</v>
      </c>
      <c r="E127" s="18">
        <v>0.33333333333333337</v>
      </c>
      <c r="F127" s="18">
        <v>0</v>
      </c>
      <c r="G127" s="15">
        <v>0</v>
      </c>
      <c r="H127" s="18">
        <f t="shared" si="6"/>
        <v>0.5</v>
      </c>
    </row>
    <row r="128" spans="2:8" x14ac:dyDescent="0.25">
      <c r="B128" s="17" t="s">
        <v>15</v>
      </c>
      <c r="C128" s="17" t="s">
        <v>14</v>
      </c>
      <c r="D128" s="21">
        <v>1.3333333333333335</v>
      </c>
      <c r="E128" s="18">
        <v>0.33333333333333337</v>
      </c>
      <c r="F128" s="18">
        <v>0.33333333333333337</v>
      </c>
      <c r="G128" s="15">
        <v>0</v>
      </c>
      <c r="H128" s="18">
        <f t="shared" si="6"/>
        <v>0.50000000000000011</v>
      </c>
    </row>
    <row r="129" spans="2:8" x14ac:dyDescent="0.25">
      <c r="B129" s="17" t="s">
        <v>17</v>
      </c>
      <c r="C129" s="17" t="s">
        <v>16</v>
      </c>
      <c r="D129" s="21">
        <v>3.6666666666666665</v>
      </c>
      <c r="E129" s="18">
        <v>4.3333333333333339</v>
      </c>
      <c r="F129" s="18">
        <v>2</v>
      </c>
      <c r="G129" s="15">
        <v>2.666666666666667</v>
      </c>
      <c r="H129" s="18">
        <f t="shared" si="6"/>
        <v>3.166666666666667</v>
      </c>
    </row>
    <row r="130" spans="2:8" x14ac:dyDescent="0.25">
      <c r="B130" s="17" t="s">
        <v>19</v>
      </c>
      <c r="C130" s="17" t="s">
        <v>18</v>
      </c>
      <c r="D130" s="21">
        <v>7.6666666666666661</v>
      </c>
      <c r="E130" s="18">
        <v>9.6666666666666679</v>
      </c>
      <c r="F130" s="18">
        <v>6.333333333333333</v>
      </c>
      <c r="G130" s="15">
        <v>4.666666666666667</v>
      </c>
      <c r="H130" s="18">
        <f t="shared" si="6"/>
        <v>7.0833333333333339</v>
      </c>
    </row>
    <row r="131" spans="2:8" x14ac:dyDescent="0.25">
      <c r="B131" s="17" t="s">
        <v>20</v>
      </c>
      <c r="C131" s="17" t="s">
        <v>32</v>
      </c>
      <c r="D131" s="21">
        <v>9.0000000000000018</v>
      </c>
      <c r="E131" s="18">
        <v>16.666666666666668</v>
      </c>
      <c r="F131" s="18">
        <v>14.666666666666666</v>
      </c>
      <c r="G131" s="15">
        <v>0</v>
      </c>
      <c r="H131" s="18">
        <f t="shared" si="6"/>
        <v>10.083333333333334</v>
      </c>
    </row>
    <row r="132" spans="2:8" x14ac:dyDescent="0.25">
      <c r="B132" s="17" t="s">
        <v>21</v>
      </c>
      <c r="C132" s="17" t="s">
        <v>33</v>
      </c>
      <c r="D132" s="21">
        <v>12.333333333333332</v>
      </c>
      <c r="E132" s="18">
        <v>10.333333333333334</v>
      </c>
      <c r="F132" s="18">
        <v>18.000000000000004</v>
      </c>
      <c r="G132" s="15">
        <v>17.666666666666668</v>
      </c>
      <c r="H132" s="18">
        <f t="shared" si="6"/>
        <v>14.583333333333336</v>
      </c>
    </row>
    <row r="133" spans="2:8" x14ac:dyDescent="0.25">
      <c r="B133" s="17" t="s">
        <v>22</v>
      </c>
      <c r="C133" s="17" t="s">
        <v>34</v>
      </c>
      <c r="D133" s="21">
        <v>0.66666666666666674</v>
      </c>
      <c r="E133" s="18">
        <v>1</v>
      </c>
      <c r="F133" s="18">
        <v>1.3333333333333335</v>
      </c>
      <c r="G133" s="15">
        <v>0.66666666666666674</v>
      </c>
      <c r="H133" s="18">
        <f t="shared" si="6"/>
        <v>0.91666666666666674</v>
      </c>
    </row>
    <row r="134" spans="2:8" x14ac:dyDescent="0.25">
      <c r="B134" s="17" t="s">
        <v>23</v>
      </c>
      <c r="C134" s="17" t="s">
        <v>35</v>
      </c>
      <c r="D134" s="21">
        <v>0.33333333333333337</v>
      </c>
      <c r="E134" s="18">
        <v>0.33333333333333337</v>
      </c>
      <c r="F134" s="18">
        <v>0</v>
      </c>
      <c r="G134" s="15">
        <v>0</v>
      </c>
      <c r="H134" s="18">
        <f t="shared" si="6"/>
        <v>0.16666666666666669</v>
      </c>
    </row>
    <row r="135" spans="2:8" x14ac:dyDescent="0.25">
      <c r="B135" s="17" t="s">
        <v>24</v>
      </c>
      <c r="C135" s="17" t="s">
        <v>36</v>
      </c>
      <c r="D135" s="21">
        <v>0.33333333333333337</v>
      </c>
      <c r="E135" s="18">
        <v>0.33333333333333337</v>
      </c>
      <c r="F135" s="18">
        <v>0</v>
      </c>
      <c r="G135" s="15">
        <v>0</v>
      </c>
      <c r="H135" s="18">
        <f t="shared" si="6"/>
        <v>0.16666666666666669</v>
      </c>
    </row>
    <row r="136" spans="2:8" x14ac:dyDescent="0.25">
      <c r="B136" s="17" t="s">
        <v>37</v>
      </c>
      <c r="C136" s="17" t="s">
        <v>38</v>
      </c>
      <c r="D136" s="21">
        <v>19.666666666666664</v>
      </c>
      <c r="E136" s="18">
        <v>18.333333333333336</v>
      </c>
      <c r="F136" s="18">
        <v>19.666666666666664</v>
      </c>
      <c r="G136" s="15">
        <v>19.333333333333336</v>
      </c>
      <c r="H136" s="18">
        <f t="shared" si="6"/>
        <v>19.25</v>
      </c>
    </row>
    <row r="137" spans="2:8" x14ac:dyDescent="0.25">
      <c r="B137" s="17" t="s">
        <v>39</v>
      </c>
      <c r="C137" s="17" t="s">
        <v>40</v>
      </c>
      <c r="D137" s="21">
        <v>100</v>
      </c>
      <c r="E137" s="18">
        <v>100</v>
      </c>
      <c r="F137" s="18">
        <v>100</v>
      </c>
      <c r="G137" s="15">
        <v>100</v>
      </c>
      <c r="H137" s="18">
        <f t="shared" si="6"/>
        <v>100</v>
      </c>
    </row>
    <row r="140" spans="2:8" x14ac:dyDescent="0.25">
      <c r="B140" s="23"/>
      <c r="C140" s="23" t="s">
        <v>87</v>
      </c>
      <c r="D140" s="23" t="s">
        <v>46</v>
      </c>
      <c r="E140" s="23" t="s">
        <v>47</v>
      </c>
      <c r="F140" s="23" t="s">
        <v>42</v>
      </c>
      <c r="G140" s="23" t="s">
        <v>49</v>
      </c>
      <c r="H140" s="23" t="s">
        <v>50</v>
      </c>
    </row>
    <row r="141" spans="2:8" x14ac:dyDescent="0.25">
      <c r="B141" s="17" t="s">
        <v>41</v>
      </c>
      <c r="C141" s="17" t="s">
        <v>26</v>
      </c>
      <c r="D141" s="117" t="s">
        <v>27</v>
      </c>
      <c r="E141" s="117"/>
      <c r="F141" s="117"/>
      <c r="G141" s="117"/>
      <c r="H141" s="117"/>
    </row>
    <row r="142" spans="2:8" x14ac:dyDescent="0.25">
      <c r="B142" s="17" t="s">
        <v>0</v>
      </c>
      <c r="C142" s="17" t="s">
        <v>1</v>
      </c>
      <c r="D142" s="21">
        <v>3</v>
      </c>
      <c r="E142" s="18">
        <v>6.666666666666667</v>
      </c>
      <c r="F142" s="18">
        <v>0.66666666666666674</v>
      </c>
      <c r="G142" s="15">
        <v>2.666666666666667</v>
      </c>
      <c r="H142" s="18">
        <f>AVERAGE(D142:G142)</f>
        <v>3.25</v>
      </c>
    </row>
    <row r="143" spans="2:8" x14ac:dyDescent="0.25">
      <c r="B143" s="17" t="s">
        <v>2</v>
      </c>
      <c r="C143" s="17" t="s">
        <v>3</v>
      </c>
      <c r="D143" s="21">
        <v>5.6666666666666679</v>
      </c>
      <c r="E143" s="18">
        <v>7.333333333333333</v>
      </c>
      <c r="F143" s="18">
        <v>7.6666666666666661</v>
      </c>
      <c r="G143" s="15">
        <v>5</v>
      </c>
      <c r="H143" s="18">
        <f t="shared" ref="H143:H160" si="7">AVERAGE(D143:G143)</f>
        <v>6.4166666666666661</v>
      </c>
    </row>
    <row r="144" spans="2:8" x14ac:dyDescent="0.25">
      <c r="B144" s="17" t="s">
        <v>4</v>
      </c>
      <c r="C144" s="17" t="s">
        <v>5</v>
      </c>
      <c r="D144" s="21">
        <v>1.3333333333333335</v>
      </c>
      <c r="E144" s="18">
        <v>0.66666666666666674</v>
      </c>
      <c r="F144" s="18">
        <v>0.66666666666666674</v>
      </c>
      <c r="G144" s="15">
        <v>0</v>
      </c>
      <c r="H144" s="18">
        <f t="shared" si="7"/>
        <v>0.66666666666666674</v>
      </c>
    </row>
    <row r="145" spans="2:8" x14ac:dyDescent="0.25">
      <c r="B145" s="17" t="s">
        <v>6</v>
      </c>
      <c r="C145" s="17" t="s">
        <v>28</v>
      </c>
      <c r="D145" s="21">
        <v>10.333333333333334</v>
      </c>
      <c r="E145" s="18">
        <v>16.666666666666668</v>
      </c>
      <c r="F145" s="18">
        <v>10.333333333333334</v>
      </c>
      <c r="G145" s="15">
        <v>11.666666666666668</v>
      </c>
      <c r="H145" s="18">
        <f t="shared" si="7"/>
        <v>12.25</v>
      </c>
    </row>
    <row r="146" spans="2:8" x14ac:dyDescent="0.25">
      <c r="B146" s="17" t="s">
        <v>7</v>
      </c>
      <c r="C146" s="17" t="s">
        <v>29</v>
      </c>
      <c r="D146" s="21">
        <v>10.666666666666668</v>
      </c>
      <c r="E146" s="18">
        <v>5</v>
      </c>
      <c r="F146" s="18">
        <v>8</v>
      </c>
      <c r="G146" s="15">
        <v>22.333333333333336</v>
      </c>
      <c r="H146" s="18">
        <f t="shared" si="7"/>
        <v>11.5</v>
      </c>
    </row>
    <row r="147" spans="2:8" x14ac:dyDescent="0.25">
      <c r="B147" s="17" t="s">
        <v>8</v>
      </c>
      <c r="C147" s="17" t="s">
        <v>9</v>
      </c>
      <c r="D147" s="21">
        <v>0</v>
      </c>
      <c r="E147" s="18">
        <v>0</v>
      </c>
      <c r="F147" s="18">
        <v>0</v>
      </c>
      <c r="G147" s="15">
        <v>0</v>
      </c>
      <c r="H147" s="18">
        <f t="shared" si="7"/>
        <v>0</v>
      </c>
    </row>
    <row r="148" spans="2:8" x14ac:dyDescent="0.25">
      <c r="B148" s="19" t="s">
        <v>10</v>
      </c>
      <c r="C148" s="19" t="s">
        <v>30</v>
      </c>
      <c r="D148" s="22">
        <v>31.000000000000004</v>
      </c>
      <c r="E148" s="20">
        <v>36.333333333333336</v>
      </c>
      <c r="F148" s="20">
        <v>27.333333333333339</v>
      </c>
      <c r="G148" s="16">
        <v>41.666666666666671</v>
      </c>
      <c r="H148" s="20">
        <f t="shared" si="7"/>
        <v>34.083333333333343</v>
      </c>
    </row>
    <row r="149" spans="2:8" x14ac:dyDescent="0.25">
      <c r="B149" s="17" t="s">
        <v>11</v>
      </c>
      <c r="C149" s="17" t="s">
        <v>12</v>
      </c>
      <c r="D149" s="21">
        <v>3</v>
      </c>
      <c r="E149" s="18">
        <v>12.666666666666666</v>
      </c>
      <c r="F149" s="18">
        <v>4</v>
      </c>
      <c r="G149" s="15">
        <v>8</v>
      </c>
      <c r="H149" s="18">
        <f t="shared" si="7"/>
        <v>6.9166666666666661</v>
      </c>
    </row>
    <row r="150" spans="2:8" x14ac:dyDescent="0.25">
      <c r="B150" s="17" t="s">
        <v>13</v>
      </c>
      <c r="C150" s="17" t="s">
        <v>31</v>
      </c>
      <c r="D150" s="21">
        <v>1</v>
      </c>
      <c r="E150" s="18">
        <v>0.66666666666666674</v>
      </c>
      <c r="F150" s="18">
        <v>1</v>
      </c>
      <c r="G150" s="15">
        <v>0</v>
      </c>
      <c r="H150" s="18">
        <f t="shared" si="7"/>
        <v>0.66666666666666674</v>
      </c>
    </row>
    <row r="151" spans="2:8" x14ac:dyDescent="0.25">
      <c r="B151" s="17" t="s">
        <v>15</v>
      </c>
      <c r="C151" s="17" t="s">
        <v>14</v>
      </c>
      <c r="D151" s="21">
        <v>0.66666666666666674</v>
      </c>
      <c r="E151" s="18">
        <v>1.3333333333333335</v>
      </c>
      <c r="F151" s="18">
        <v>0.33333333333333337</v>
      </c>
      <c r="G151" s="15">
        <v>0</v>
      </c>
      <c r="H151" s="18">
        <f t="shared" si="7"/>
        <v>0.58333333333333337</v>
      </c>
    </row>
    <row r="152" spans="2:8" x14ac:dyDescent="0.25">
      <c r="B152" s="17" t="s">
        <v>17</v>
      </c>
      <c r="C152" s="17" t="s">
        <v>16</v>
      </c>
      <c r="D152" s="21">
        <v>1.6666666666666667</v>
      </c>
      <c r="E152" s="18">
        <v>1.3333333333333335</v>
      </c>
      <c r="F152" s="18">
        <v>1.6666666666666667</v>
      </c>
      <c r="G152" s="15">
        <v>1.6666666666666667</v>
      </c>
      <c r="H152" s="18">
        <f t="shared" si="7"/>
        <v>1.5833333333333335</v>
      </c>
    </row>
    <row r="153" spans="2:8" x14ac:dyDescent="0.25">
      <c r="B153" s="17" t="s">
        <v>19</v>
      </c>
      <c r="C153" s="17" t="s">
        <v>18</v>
      </c>
      <c r="D153" s="21">
        <v>3</v>
      </c>
      <c r="E153" s="18">
        <v>4</v>
      </c>
      <c r="F153" s="18">
        <v>4.3333333333333339</v>
      </c>
      <c r="G153" s="15">
        <v>4.666666666666667</v>
      </c>
      <c r="H153" s="18">
        <f t="shared" si="7"/>
        <v>4</v>
      </c>
    </row>
    <row r="154" spans="2:8" x14ac:dyDescent="0.25">
      <c r="B154" s="17" t="s">
        <v>20</v>
      </c>
      <c r="C154" s="17" t="s">
        <v>32</v>
      </c>
      <c r="D154" s="21">
        <v>14.333333333333334</v>
      </c>
      <c r="E154" s="18">
        <v>15.333333333333332</v>
      </c>
      <c r="F154" s="18">
        <v>19.666666666666664</v>
      </c>
      <c r="G154" s="15">
        <v>0</v>
      </c>
      <c r="H154" s="18">
        <f t="shared" si="7"/>
        <v>12.333333333333332</v>
      </c>
    </row>
    <row r="155" spans="2:8" x14ac:dyDescent="0.25">
      <c r="B155" s="17" t="s">
        <v>21</v>
      </c>
      <c r="C155" s="17" t="s">
        <v>33</v>
      </c>
      <c r="D155" s="21">
        <v>23.333333333333336</v>
      </c>
      <c r="E155" s="18">
        <v>10.666666666666668</v>
      </c>
      <c r="F155" s="18">
        <v>21</v>
      </c>
      <c r="G155" s="15">
        <v>24.333333333333332</v>
      </c>
      <c r="H155" s="18">
        <f t="shared" si="7"/>
        <v>19.833333333333332</v>
      </c>
    </row>
    <row r="156" spans="2:8" x14ac:dyDescent="0.25">
      <c r="B156" s="17" t="s">
        <v>22</v>
      </c>
      <c r="C156" s="17" t="s">
        <v>34</v>
      </c>
      <c r="D156" s="21">
        <v>1.6666666666666667</v>
      </c>
      <c r="E156" s="18">
        <v>0</v>
      </c>
      <c r="F156" s="18">
        <v>0.33333333333333337</v>
      </c>
      <c r="G156" s="15">
        <v>0</v>
      </c>
      <c r="H156" s="18">
        <f t="shared" si="7"/>
        <v>0.5</v>
      </c>
    </row>
    <row r="157" spans="2:8" x14ac:dyDescent="0.25">
      <c r="B157" s="17" t="s">
        <v>23</v>
      </c>
      <c r="C157" s="17" t="s">
        <v>35</v>
      </c>
      <c r="D157" s="21">
        <v>0</v>
      </c>
      <c r="E157" s="18">
        <v>0</v>
      </c>
      <c r="F157" s="18">
        <v>0.33333333333333337</v>
      </c>
      <c r="G157" s="15">
        <v>0</v>
      </c>
      <c r="H157" s="18">
        <f t="shared" si="7"/>
        <v>8.3333333333333343E-2</v>
      </c>
    </row>
    <row r="158" spans="2:8" x14ac:dyDescent="0.25">
      <c r="B158" s="17" t="s">
        <v>24</v>
      </c>
      <c r="C158" s="17" t="s">
        <v>36</v>
      </c>
      <c r="D158" s="21">
        <v>0.66666666666666674</v>
      </c>
      <c r="E158" s="18">
        <v>0</v>
      </c>
      <c r="F158" s="18">
        <v>0</v>
      </c>
      <c r="G158" s="15">
        <v>0</v>
      </c>
      <c r="H158" s="18">
        <f t="shared" si="7"/>
        <v>0.16666666666666669</v>
      </c>
    </row>
    <row r="159" spans="2:8" x14ac:dyDescent="0.25">
      <c r="B159" s="17" t="s">
        <v>37</v>
      </c>
      <c r="C159" s="17" t="s">
        <v>38</v>
      </c>
      <c r="D159" s="21">
        <v>19.666666666666664</v>
      </c>
      <c r="E159" s="18">
        <v>17.666666666666668</v>
      </c>
      <c r="F159" s="18">
        <v>20</v>
      </c>
      <c r="G159" s="15">
        <v>19.666666666666664</v>
      </c>
      <c r="H159" s="18">
        <f t="shared" si="7"/>
        <v>19.25</v>
      </c>
    </row>
    <row r="160" spans="2:8" x14ac:dyDescent="0.25">
      <c r="B160" s="17" t="s">
        <v>39</v>
      </c>
      <c r="C160" s="17" t="s">
        <v>40</v>
      </c>
      <c r="D160" s="21">
        <v>100</v>
      </c>
      <c r="E160" s="18">
        <v>100.00000000000001</v>
      </c>
      <c r="F160" s="18">
        <v>100</v>
      </c>
      <c r="G160" s="15">
        <v>100</v>
      </c>
      <c r="H160" s="18">
        <f t="shared" si="7"/>
        <v>100</v>
      </c>
    </row>
    <row r="163" spans="2:8" x14ac:dyDescent="0.25">
      <c r="B163" s="23"/>
      <c r="C163" s="23" t="s">
        <v>98</v>
      </c>
      <c r="D163" s="23" t="s">
        <v>46</v>
      </c>
      <c r="E163" s="23" t="s">
        <v>47</v>
      </c>
      <c r="F163" s="23" t="s">
        <v>42</v>
      </c>
      <c r="G163" s="23" t="s">
        <v>49</v>
      </c>
      <c r="H163" s="23" t="s">
        <v>50</v>
      </c>
    </row>
    <row r="164" spans="2:8" x14ac:dyDescent="0.25">
      <c r="B164" s="17" t="s">
        <v>41</v>
      </c>
      <c r="C164" s="17" t="s">
        <v>26</v>
      </c>
      <c r="D164" s="117" t="s">
        <v>27</v>
      </c>
      <c r="E164" s="117"/>
      <c r="F164" s="117"/>
      <c r="G164" s="117"/>
      <c r="H164" s="117"/>
    </row>
    <row r="165" spans="2:8" x14ac:dyDescent="0.25">
      <c r="B165" s="17" t="s">
        <v>0</v>
      </c>
      <c r="C165" s="17" t="s">
        <v>1</v>
      </c>
      <c r="D165" s="21">
        <v>1.6666666666666667</v>
      </c>
      <c r="E165" s="18">
        <v>14.333333333333334</v>
      </c>
      <c r="F165" s="18">
        <v>1.6666666666666667</v>
      </c>
      <c r="G165" s="15">
        <v>2.3333333333333335</v>
      </c>
      <c r="H165" s="18">
        <f>AVERAGE(D165:G165)</f>
        <v>5</v>
      </c>
    </row>
    <row r="166" spans="2:8" x14ac:dyDescent="0.25">
      <c r="B166" s="17" t="s">
        <v>2</v>
      </c>
      <c r="C166" s="17" t="s">
        <v>3</v>
      </c>
      <c r="D166" s="21">
        <v>0</v>
      </c>
      <c r="E166" s="18">
        <v>0</v>
      </c>
      <c r="F166" s="18">
        <v>0</v>
      </c>
      <c r="G166" s="15">
        <v>0</v>
      </c>
      <c r="H166" s="18">
        <f t="shared" ref="H166:H183" si="8">AVERAGE(D166:G166)</f>
        <v>0</v>
      </c>
    </row>
    <row r="167" spans="2:8" x14ac:dyDescent="0.25">
      <c r="B167" s="17" t="s">
        <v>4</v>
      </c>
      <c r="C167" s="17" t="s">
        <v>5</v>
      </c>
      <c r="D167" s="21">
        <v>0</v>
      </c>
      <c r="E167" s="18">
        <v>0</v>
      </c>
      <c r="F167" s="18">
        <v>0</v>
      </c>
      <c r="G167" s="15">
        <v>0</v>
      </c>
      <c r="H167" s="18">
        <f t="shared" si="8"/>
        <v>0</v>
      </c>
    </row>
    <row r="168" spans="2:8" x14ac:dyDescent="0.25">
      <c r="B168" s="17" t="s">
        <v>6</v>
      </c>
      <c r="C168" s="17" t="s">
        <v>28</v>
      </c>
      <c r="D168" s="21">
        <v>21.333333333333336</v>
      </c>
      <c r="E168" s="18">
        <v>8.3333333333333339</v>
      </c>
      <c r="F168" s="18">
        <v>21.333333333333336</v>
      </c>
      <c r="G168" s="15">
        <v>25</v>
      </c>
      <c r="H168" s="18">
        <f t="shared" si="8"/>
        <v>19</v>
      </c>
    </row>
    <row r="169" spans="2:8" x14ac:dyDescent="0.25">
      <c r="B169" s="17" t="s">
        <v>7</v>
      </c>
      <c r="C169" s="17" t="s">
        <v>29</v>
      </c>
      <c r="D169" s="21">
        <v>12</v>
      </c>
      <c r="E169" s="18">
        <v>5</v>
      </c>
      <c r="F169" s="18">
        <v>12</v>
      </c>
      <c r="G169" s="15">
        <v>9.3333333333333339</v>
      </c>
      <c r="H169" s="18">
        <f t="shared" si="8"/>
        <v>9.5833333333333339</v>
      </c>
    </row>
    <row r="170" spans="2:8" x14ac:dyDescent="0.25">
      <c r="B170" s="17" t="s">
        <v>8</v>
      </c>
      <c r="C170" s="17" t="s">
        <v>9</v>
      </c>
      <c r="D170" s="21">
        <v>0</v>
      </c>
      <c r="E170" s="18">
        <v>0</v>
      </c>
      <c r="F170" s="18">
        <v>0</v>
      </c>
      <c r="G170" s="15">
        <v>0</v>
      </c>
      <c r="H170" s="18">
        <f t="shared" si="8"/>
        <v>0</v>
      </c>
    </row>
    <row r="171" spans="2:8" x14ac:dyDescent="0.25">
      <c r="B171" s="19" t="s">
        <v>10</v>
      </c>
      <c r="C171" s="19" t="s">
        <v>30</v>
      </c>
      <c r="D171" s="22">
        <v>35.000000000000007</v>
      </c>
      <c r="E171" s="20">
        <v>27.666666666666671</v>
      </c>
      <c r="F171" s="20">
        <v>35.000000000000007</v>
      </c>
      <c r="G171" s="16">
        <v>36.666666666666671</v>
      </c>
      <c r="H171" s="20">
        <f t="shared" si="8"/>
        <v>33.583333333333343</v>
      </c>
    </row>
    <row r="172" spans="2:8" x14ac:dyDescent="0.25">
      <c r="B172" s="17" t="s">
        <v>11</v>
      </c>
      <c r="C172" s="17" t="s">
        <v>12</v>
      </c>
      <c r="D172" s="21">
        <v>4.3333333333333339</v>
      </c>
      <c r="E172" s="18">
        <v>12.333333333333332</v>
      </c>
      <c r="F172" s="18">
        <v>4.3333333333333339</v>
      </c>
      <c r="G172" s="15">
        <v>4.666666666666667</v>
      </c>
      <c r="H172" s="18">
        <f t="shared" si="8"/>
        <v>6.416666666666667</v>
      </c>
    </row>
    <row r="173" spans="2:8" x14ac:dyDescent="0.25">
      <c r="B173" s="17" t="s">
        <v>13</v>
      </c>
      <c r="C173" s="17" t="s">
        <v>31</v>
      </c>
      <c r="D173" s="21">
        <v>2</v>
      </c>
      <c r="E173" s="18">
        <v>1.6666666666666667</v>
      </c>
      <c r="F173" s="18">
        <v>2</v>
      </c>
      <c r="G173" s="15">
        <v>0</v>
      </c>
      <c r="H173" s="18">
        <f t="shared" si="8"/>
        <v>1.4166666666666667</v>
      </c>
    </row>
    <row r="174" spans="2:8" x14ac:dyDescent="0.25">
      <c r="B174" s="17" t="s">
        <v>15</v>
      </c>
      <c r="C174" s="17" t="s">
        <v>14</v>
      </c>
      <c r="D174" s="21">
        <v>0.33333333333333337</v>
      </c>
      <c r="E174" s="18">
        <v>0.66666666666666674</v>
      </c>
      <c r="F174" s="18">
        <v>0.33333333333333337</v>
      </c>
      <c r="G174" s="15">
        <v>0</v>
      </c>
      <c r="H174" s="18">
        <f t="shared" si="8"/>
        <v>0.33333333333333337</v>
      </c>
    </row>
    <row r="175" spans="2:8" x14ac:dyDescent="0.25">
      <c r="B175" s="17" t="s">
        <v>17</v>
      </c>
      <c r="C175" s="17" t="s">
        <v>16</v>
      </c>
      <c r="D175" s="21">
        <v>2.3333333333333335</v>
      </c>
      <c r="E175" s="18">
        <v>1.6666666666666667</v>
      </c>
      <c r="F175" s="18">
        <v>2.3333333333333335</v>
      </c>
      <c r="G175" s="15">
        <v>4</v>
      </c>
      <c r="H175" s="18">
        <f t="shared" si="8"/>
        <v>2.5833333333333335</v>
      </c>
    </row>
    <row r="176" spans="2:8" x14ac:dyDescent="0.25">
      <c r="B176" s="17" t="s">
        <v>19</v>
      </c>
      <c r="C176" s="17" t="s">
        <v>18</v>
      </c>
      <c r="D176" s="21">
        <v>5</v>
      </c>
      <c r="E176" s="18">
        <v>1.6666666666666667</v>
      </c>
      <c r="F176" s="18">
        <v>5</v>
      </c>
      <c r="G176" s="15">
        <v>1.6666666666666667</v>
      </c>
      <c r="H176" s="18">
        <f t="shared" si="8"/>
        <v>3.3333333333333335</v>
      </c>
    </row>
    <row r="177" spans="2:8" x14ac:dyDescent="0.25">
      <c r="B177" s="17" t="s">
        <v>20</v>
      </c>
      <c r="C177" s="17" t="s">
        <v>32</v>
      </c>
      <c r="D177" s="21">
        <v>12.666666666666666</v>
      </c>
      <c r="E177" s="18">
        <v>16</v>
      </c>
      <c r="F177" s="18">
        <v>12.666666666666666</v>
      </c>
      <c r="G177" s="15">
        <v>0</v>
      </c>
      <c r="H177" s="18">
        <f t="shared" si="8"/>
        <v>10.333333333333332</v>
      </c>
    </row>
    <row r="178" spans="2:8" x14ac:dyDescent="0.25">
      <c r="B178" s="17" t="s">
        <v>21</v>
      </c>
      <c r="C178" s="17" t="s">
        <v>33</v>
      </c>
      <c r="D178" s="21">
        <v>16.333333333333336</v>
      </c>
      <c r="E178" s="18">
        <v>17.666666666666668</v>
      </c>
      <c r="F178" s="18">
        <v>16.333333333333336</v>
      </c>
      <c r="G178" s="15">
        <v>33.333333333333336</v>
      </c>
      <c r="H178" s="18">
        <f t="shared" si="8"/>
        <v>20.916666666666668</v>
      </c>
    </row>
    <row r="179" spans="2:8" x14ac:dyDescent="0.25">
      <c r="B179" s="17" t="s">
        <v>22</v>
      </c>
      <c r="C179" s="17" t="s">
        <v>34</v>
      </c>
      <c r="D179" s="21">
        <v>2.3333333333333335</v>
      </c>
      <c r="E179" s="18">
        <v>0.66666666666666674</v>
      </c>
      <c r="F179" s="18">
        <v>2.3333333333333335</v>
      </c>
      <c r="G179" s="15">
        <v>0</v>
      </c>
      <c r="H179" s="18">
        <f t="shared" si="8"/>
        <v>1.3333333333333335</v>
      </c>
    </row>
    <row r="180" spans="2:8" x14ac:dyDescent="0.25">
      <c r="B180" s="17" t="s">
        <v>23</v>
      </c>
      <c r="C180" s="17" t="s">
        <v>35</v>
      </c>
      <c r="D180" s="21">
        <v>0</v>
      </c>
      <c r="E180" s="18">
        <v>0</v>
      </c>
      <c r="F180" s="18">
        <v>0</v>
      </c>
      <c r="G180" s="15">
        <v>0</v>
      </c>
      <c r="H180" s="18">
        <f t="shared" si="8"/>
        <v>0</v>
      </c>
    </row>
    <row r="181" spans="2:8" x14ac:dyDescent="0.25">
      <c r="B181" s="17" t="s">
        <v>24</v>
      </c>
      <c r="C181" s="17" t="s">
        <v>36</v>
      </c>
      <c r="D181" s="21">
        <v>0</v>
      </c>
      <c r="E181" s="18">
        <v>0</v>
      </c>
      <c r="F181" s="18">
        <v>0</v>
      </c>
      <c r="G181" s="15">
        <v>0</v>
      </c>
      <c r="H181" s="18">
        <f t="shared" si="8"/>
        <v>0</v>
      </c>
    </row>
    <row r="182" spans="2:8" x14ac:dyDescent="0.25">
      <c r="B182" s="17" t="s">
        <v>37</v>
      </c>
      <c r="C182" s="17" t="s">
        <v>38</v>
      </c>
      <c r="D182" s="21">
        <v>19.666666666666664</v>
      </c>
      <c r="E182" s="18">
        <v>20</v>
      </c>
      <c r="F182" s="18">
        <v>19.666666666666664</v>
      </c>
      <c r="G182" s="15">
        <v>19.666666666666664</v>
      </c>
      <c r="H182" s="18">
        <f t="shared" si="8"/>
        <v>19.75</v>
      </c>
    </row>
    <row r="183" spans="2:8" x14ac:dyDescent="0.25">
      <c r="B183" s="17" t="s">
        <v>39</v>
      </c>
      <c r="C183" s="17" t="s">
        <v>40</v>
      </c>
      <c r="D183" s="21">
        <v>100</v>
      </c>
      <c r="E183" s="18">
        <v>100</v>
      </c>
      <c r="F183" s="18">
        <v>100</v>
      </c>
      <c r="G183" s="15">
        <v>100</v>
      </c>
      <c r="H183" s="18">
        <f t="shared" si="8"/>
        <v>100</v>
      </c>
    </row>
  </sheetData>
  <mergeCells count="9">
    <mergeCell ref="B1:H1"/>
    <mergeCell ref="D141:H141"/>
    <mergeCell ref="D164:H164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4"/>
  <sheetViews>
    <sheetView workbookViewId="0">
      <selection activeCell="L33" sqref="L33"/>
    </sheetView>
  </sheetViews>
  <sheetFormatPr defaultRowHeight="15" x14ac:dyDescent="0.25"/>
  <cols>
    <col min="3" max="3" width="37.140625" customWidth="1"/>
    <col min="4" max="4" width="11.5703125" bestFit="1" customWidth="1"/>
    <col min="5" max="5" width="9.5703125" bestFit="1" customWidth="1"/>
  </cols>
  <sheetData>
    <row r="1" spans="2:8" ht="19.5" thickBot="1" x14ac:dyDescent="0.35">
      <c r="B1" s="110">
        <v>2017</v>
      </c>
      <c r="C1" s="111"/>
      <c r="D1" s="111"/>
      <c r="E1" s="111"/>
      <c r="F1" s="111"/>
      <c r="G1" s="111"/>
      <c r="H1" s="112"/>
    </row>
    <row r="2" spans="2:8" x14ac:dyDescent="0.25">
      <c r="B2" s="49"/>
      <c r="C2" s="48" t="s">
        <v>55</v>
      </c>
      <c r="D2" s="48" t="s">
        <v>46</v>
      </c>
      <c r="E2" s="48" t="s">
        <v>47</v>
      </c>
      <c r="F2" s="48" t="s">
        <v>42</v>
      </c>
      <c r="G2" s="48" t="s">
        <v>49</v>
      </c>
      <c r="H2" s="48" t="s">
        <v>50</v>
      </c>
    </row>
    <row r="3" spans="2:8" x14ac:dyDescent="0.25">
      <c r="B3" s="48" t="s">
        <v>41</v>
      </c>
      <c r="C3" s="48" t="s">
        <v>26</v>
      </c>
      <c r="D3" s="114" t="s">
        <v>27</v>
      </c>
      <c r="E3" s="114"/>
      <c r="F3" s="114"/>
      <c r="G3" s="114"/>
      <c r="H3" s="114"/>
    </row>
    <row r="4" spans="2:8" x14ac:dyDescent="0.25">
      <c r="B4" s="49" t="s">
        <v>0</v>
      </c>
      <c r="C4" s="49" t="s">
        <v>1</v>
      </c>
      <c r="D4" s="50">
        <f>AVERAGE(D27,D50,D73,D96)</f>
        <v>3</v>
      </c>
      <c r="E4" s="50">
        <f>AVERAGE(E27,E50,E73,E96)</f>
        <v>3.4999999999999996</v>
      </c>
      <c r="F4" s="50">
        <f>AVERAGE(F27,F50,F73,F96)</f>
        <v>3.25</v>
      </c>
      <c r="G4" s="50">
        <f>AVERAGE(G27,G50,G73,G96)</f>
        <v>3.3333333333333326</v>
      </c>
      <c r="H4" s="51">
        <f>(D4+E4+F4+G4)/4</f>
        <v>3.270833333333333</v>
      </c>
    </row>
    <row r="5" spans="2:8" x14ac:dyDescent="0.25">
      <c r="B5" s="49" t="s">
        <v>2</v>
      </c>
      <c r="C5" s="49" t="s">
        <v>3</v>
      </c>
      <c r="D5" s="50">
        <f t="shared" ref="D5:G22" si="0">AVERAGE(D28,D51,D74,D97)</f>
        <v>3.8333333333333335</v>
      </c>
      <c r="E5" s="50">
        <f t="shared" si="0"/>
        <v>4.75</v>
      </c>
      <c r="F5" s="50">
        <f t="shared" si="0"/>
        <v>7.75</v>
      </c>
      <c r="G5" s="50">
        <f t="shared" si="0"/>
        <v>2.9166666666666661</v>
      </c>
      <c r="H5" s="51">
        <f>(D5+E5+F5+G5)/4</f>
        <v>4.8125</v>
      </c>
    </row>
    <row r="6" spans="2:8" x14ac:dyDescent="0.25">
      <c r="B6" s="49" t="s">
        <v>4</v>
      </c>
      <c r="C6" s="49" t="s">
        <v>5</v>
      </c>
      <c r="D6" s="50">
        <f t="shared" si="0"/>
        <v>0.58333333333333337</v>
      </c>
      <c r="E6" s="50">
        <f t="shared" si="0"/>
        <v>0.33333333333333326</v>
      </c>
      <c r="F6" s="50">
        <f t="shared" si="0"/>
        <v>8.3333333333333343E-2</v>
      </c>
      <c r="G6" s="50">
        <f t="shared" si="0"/>
        <v>0.16666666666666666</v>
      </c>
      <c r="H6" s="51">
        <f t="shared" ref="H6:H22" si="1">(D6+E6+F6+G6)/4</f>
        <v>0.29166666666666669</v>
      </c>
    </row>
    <row r="7" spans="2:8" x14ac:dyDescent="0.25">
      <c r="B7" s="49" t="s">
        <v>6</v>
      </c>
      <c r="C7" s="49" t="s">
        <v>28</v>
      </c>
      <c r="D7" s="50">
        <f t="shared" si="0"/>
        <v>9.8333333333333339</v>
      </c>
      <c r="E7" s="50">
        <f t="shared" si="0"/>
        <v>10.583333333333332</v>
      </c>
      <c r="F7" s="50">
        <f t="shared" si="0"/>
        <v>6.1666666666666661</v>
      </c>
      <c r="G7" s="50">
        <f t="shared" si="0"/>
        <v>7.083333333333333</v>
      </c>
      <c r="H7" s="51">
        <f t="shared" si="1"/>
        <v>8.4166666666666661</v>
      </c>
    </row>
    <row r="8" spans="2:8" x14ac:dyDescent="0.25">
      <c r="B8" s="49" t="s">
        <v>7</v>
      </c>
      <c r="C8" s="49" t="s">
        <v>29</v>
      </c>
      <c r="D8" s="50">
        <f t="shared" si="0"/>
        <v>8.5</v>
      </c>
      <c r="E8" s="50">
        <f t="shared" si="0"/>
        <v>7.9166666666666661</v>
      </c>
      <c r="F8" s="50">
        <f t="shared" si="0"/>
        <v>7.9166666666666661</v>
      </c>
      <c r="G8" s="50">
        <f t="shared" si="0"/>
        <v>11.833333333333332</v>
      </c>
      <c r="H8" s="51">
        <f t="shared" si="1"/>
        <v>9.0416666666666643</v>
      </c>
    </row>
    <row r="9" spans="2:8" x14ac:dyDescent="0.25">
      <c r="B9" s="49" t="s">
        <v>8</v>
      </c>
      <c r="C9" s="49" t="s">
        <v>9</v>
      </c>
      <c r="D9" s="50">
        <f t="shared" si="0"/>
        <v>6.0833333333333339</v>
      </c>
      <c r="E9" s="50">
        <f t="shared" si="0"/>
        <v>4.333333333333333</v>
      </c>
      <c r="F9" s="50">
        <f t="shared" si="0"/>
        <v>6.916666666666667</v>
      </c>
      <c r="G9" s="50">
        <f t="shared" si="0"/>
        <v>7.0833333333333339</v>
      </c>
      <c r="H9" s="51">
        <f t="shared" si="1"/>
        <v>6.1041666666666679</v>
      </c>
    </row>
    <row r="10" spans="2:8" x14ac:dyDescent="0.25">
      <c r="B10" s="8" t="s">
        <v>10</v>
      </c>
      <c r="C10" s="8" t="s">
        <v>30</v>
      </c>
      <c r="D10" s="29">
        <f t="shared" si="0"/>
        <v>31.833333333333336</v>
      </c>
      <c r="E10" s="29">
        <f t="shared" si="0"/>
        <v>31.416666666666664</v>
      </c>
      <c r="F10" s="29">
        <f t="shared" si="0"/>
        <v>32.083333333333329</v>
      </c>
      <c r="G10" s="29">
        <f t="shared" si="0"/>
        <v>32.416666666666664</v>
      </c>
      <c r="H10" s="9">
        <f t="shared" si="1"/>
        <v>31.9375</v>
      </c>
    </row>
    <row r="11" spans="2:8" x14ac:dyDescent="0.25">
      <c r="B11" s="49" t="s">
        <v>11</v>
      </c>
      <c r="C11" s="49" t="s">
        <v>12</v>
      </c>
      <c r="D11" s="50">
        <f t="shared" si="0"/>
        <v>10.250000000000002</v>
      </c>
      <c r="E11" s="50">
        <f t="shared" si="0"/>
        <v>9.75</v>
      </c>
      <c r="F11" s="50">
        <f t="shared" si="0"/>
        <v>10.833333333333332</v>
      </c>
      <c r="G11" s="50">
        <f t="shared" si="0"/>
        <v>9.6666666666666661</v>
      </c>
      <c r="H11" s="51">
        <f t="shared" si="1"/>
        <v>10.125</v>
      </c>
    </row>
    <row r="12" spans="2:8" x14ac:dyDescent="0.25">
      <c r="B12" s="49" t="s">
        <v>13</v>
      </c>
      <c r="C12" s="49" t="s">
        <v>31</v>
      </c>
      <c r="D12" s="50">
        <f t="shared" si="0"/>
        <v>0.33333333333333337</v>
      </c>
      <c r="E12" s="50">
        <f t="shared" si="0"/>
        <v>0.5</v>
      </c>
      <c r="F12" s="50">
        <f t="shared" si="0"/>
        <v>0.66666666666666674</v>
      </c>
      <c r="G12" s="50">
        <f t="shared" si="0"/>
        <v>0.91666666666666674</v>
      </c>
      <c r="H12" s="51">
        <f t="shared" si="1"/>
        <v>0.60416666666666674</v>
      </c>
    </row>
    <row r="13" spans="2:8" x14ac:dyDescent="0.25">
      <c r="B13" s="49" t="s">
        <v>15</v>
      </c>
      <c r="C13" s="49" t="s">
        <v>14</v>
      </c>
      <c r="D13" s="50">
        <f t="shared" si="0"/>
        <v>8.3333333333333343E-2</v>
      </c>
      <c r="E13" s="50">
        <f t="shared" si="0"/>
        <v>0.16666666666666669</v>
      </c>
      <c r="F13" s="50">
        <f t="shared" si="0"/>
        <v>0.25</v>
      </c>
      <c r="G13" s="50">
        <f t="shared" si="0"/>
        <v>0.5</v>
      </c>
      <c r="H13" s="51">
        <f t="shared" si="1"/>
        <v>0.25</v>
      </c>
    </row>
    <row r="14" spans="2:8" x14ac:dyDescent="0.25">
      <c r="B14" s="49" t="s">
        <v>17</v>
      </c>
      <c r="C14" s="49" t="s">
        <v>16</v>
      </c>
      <c r="D14" s="50">
        <f t="shared" si="0"/>
        <v>0.58333333333333337</v>
      </c>
      <c r="E14" s="50">
        <f t="shared" si="0"/>
        <v>0.75</v>
      </c>
      <c r="F14" s="50">
        <f t="shared" si="0"/>
        <v>1.2499999999999998</v>
      </c>
      <c r="G14" s="50">
        <f t="shared" si="0"/>
        <v>0.75</v>
      </c>
      <c r="H14" s="51">
        <f t="shared" si="1"/>
        <v>0.83333333333333326</v>
      </c>
    </row>
    <row r="15" spans="2:8" x14ac:dyDescent="0.25">
      <c r="B15" s="49" t="s">
        <v>19</v>
      </c>
      <c r="C15" s="49" t="s">
        <v>18</v>
      </c>
      <c r="D15" s="50">
        <f t="shared" si="0"/>
        <v>7.25</v>
      </c>
      <c r="E15" s="50">
        <f t="shared" si="0"/>
        <v>10.083333333333332</v>
      </c>
      <c r="F15" s="50">
        <f t="shared" si="0"/>
        <v>10.833333333333332</v>
      </c>
      <c r="G15" s="50">
        <f t="shared" si="0"/>
        <v>9.5833333333333321</v>
      </c>
      <c r="H15" s="51">
        <f t="shared" si="1"/>
        <v>9.4375</v>
      </c>
    </row>
    <row r="16" spans="2:8" x14ac:dyDescent="0.25">
      <c r="B16" s="49" t="s">
        <v>20</v>
      </c>
      <c r="C16" s="49" t="s">
        <v>32</v>
      </c>
      <c r="D16" s="50">
        <f t="shared" si="0"/>
        <v>13.083333333333336</v>
      </c>
      <c r="E16" s="50">
        <f t="shared" si="0"/>
        <v>14.333333333333332</v>
      </c>
      <c r="F16" s="50">
        <f t="shared" si="0"/>
        <v>15.750000000000002</v>
      </c>
      <c r="G16" s="50">
        <f t="shared" si="0"/>
        <v>16.583333333333336</v>
      </c>
      <c r="H16" s="51">
        <f t="shared" si="1"/>
        <v>14.937500000000002</v>
      </c>
    </row>
    <row r="17" spans="2:8" x14ac:dyDescent="0.25">
      <c r="B17" s="49" t="s">
        <v>21</v>
      </c>
      <c r="C17" s="49" t="s">
        <v>33</v>
      </c>
      <c r="D17" s="50">
        <f t="shared" si="0"/>
        <v>16.25</v>
      </c>
      <c r="E17" s="50">
        <f t="shared" si="0"/>
        <v>12.75</v>
      </c>
      <c r="F17" s="50">
        <f t="shared" si="0"/>
        <v>8.5833333333333339</v>
      </c>
      <c r="G17" s="50">
        <f t="shared" si="0"/>
        <v>10.333333333333334</v>
      </c>
      <c r="H17" s="51">
        <f t="shared" si="1"/>
        <v>11.979166666666668</v>
      </c>
    </row>
    <row r="18" spans="2:8" x14ac:dyDescent="0.25">
      <c r="B18" s="49" t="s">
        <v>22</v>
      </c>
      <c r="C18" s="49" t="s">
        <v>34</v>
      </c>
      <c r="D18" s="50">
        <f t="shared" si="0"/>
        <v>0.75</v>
      </c>
      <c r="E18" s="50">
        <f t="shared" si="0"/>
        <v>0.91666666666666674</v>
      </c>
      <c r="F18" s="50">
        <f t="shared" si="0"/>
        <v>0.58333333333333337</v>
      </c>
      <c r="G18" s="50">
        <f t="shared" si="0"/>
        <v>0.16666666666666666</v>
      </c>
      <c r="H18" s="51">
        <f t="shared" si="1"/>
        <v>0.60416666666666663</v>
      </c>
    </row>
    <row r="19" spans="2:8" x14ac:dyDescent="0.25">
      <c r="B19" s="49" t="s">
        <v>23</v>
      </c>
      <c r="C19" s="49" t="s">
        <v>35</v>
      </c>
      <c r="D19" s="50">
        <f t="shared" si="0"/>
        <v>0</v>
      </c>
      <c r="E19" s="50">
        <f t="shared" si="0"/>
        <v>0.25</v>
      </c>
      <c r="F19" s="50">
        <f t="shared" si="0"/>
        <v>0</v>
      </c>
      <c r="G19" s="50">
        <f t="shared" si="0"/>
        <v>0</v>
      </c>
      <c r="H19" s="51">
        <f t="shared" si="1"/>
        <v>6.25E-2</v>
      </c>
    </row>
    <row r="20" spans="2:8" x14ac:dyDescent="0.25">
      <c r="B20" s="49" t="s">
        <v>24</v>
      </c>
      <c r="C20" s="49" t="s">
        <v>36</v>
      </c>
      <c r="D20" s="50">
        <f t="shared" si="0"/>
        <v>0.50000000000000011</v>
      </c>
      <c r="E20" s="50">
        <f t="shared" si="0"/>
        <v>0.66666666666666663</v>
      </c>
      <c r="F20" s="50">
        <f t="shared" si="0"/>
        <v>0.33333333333333337</v>
      </c>
      <c r="G20" s="50">
        <f t="shared" si="0"/>
        <v>0.5</v>
      </c>
      <c r="H20" s="51">
        <f t="shared" si="1"/>
        <v>0.5</v>
      </c>
    </row>
    <row r="21" spans="2:8" x14ac:dyDescent="0.25">
      <c r="B21" s="49" t="s">
        <v>37</v>
      </c>
      <c r="C21" s="49" t="s">
        <v>38</v>
      </c>
      <c r="D21" s="50">
        <f t="shared" si="0"/>
        <v>19.083333333333332</v>
      </c>
      <c r="E21" s="50">
        <f t="shared" si="0"/>
        <v>18.416666666666664</v>
      </c>
      <c r="F21" s="50">
        <f t="shared" si="0"/>
        <v>18.833333333333332</v>
      </c>
      <c r="G21" s="50">
        <f t="shared" si="0"/>
        <v>18.583333333333336</v>
      </c>
      <c r="H21" s="51">
        <f t="shared" si="1"/>
        <v>18.729166666666664</v>
      </c>
    </row>
    <row r="22" spans="2:8" x14ac:dyDescent="0.25">
      <c r="B22" s="8" t="s">
        <v>39</v>
      </c>
      <c r="C22" s="8" t="s">
        <v>40</v>
      </c>
      <c r="D22" s="29">
        <f t="shared" si="0"/>
        <v>100</v>
      </c>
      <c r="E22" s="29">
        <f t="shared" si="0"/>
        <v>100</v>
      </c>
      <c r="F22" s="29">
        <f t="shared" si="0"/>
        <v>100</v>
      </c>
      <c r="G22" s="29">
        <f>AVERAGE(G45,G68,G91,G114)</f>
        <v>100</v>
      </c>
      <c r="H22" s="9">
        <f t="shared" si="1"/>
        <v>100</v>
      </c>
    </row>
    <row r="25" spans="2:8" x14ac:dyDescent="0.25">
      <c r="B25" s="6"/>
      <c r="C25" s="7" t="s">
        <v>51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3" t="s">
        <v>27</v>
      </c>
      <c r="E26" s="113"/>
      <c r="F26" s="113"/>
      <c r="G26" s="113"/>
      <c r="H26" s="113"/>
    </row>
    <row r="27" spans="2:8" x14ac:dyDescent="0.25">
      <c r="B27" s="1" t="s">
        <v>0</v>
      </c>
      <c r="C27" s="1" t="s">
        <v>1</v>
      </c>
      <c r="D27" s="25">
        <v>2.666666666666667</v>
      </c>
      <c r="E27" s="25">
        <v>2.666666666666667</v>
      </c>
      <c r="F27" s="25">
        <v>1.9999999999999996</v>
      </c>
      <c r="G27" s="25">
        <v>1.3333333333333333</v>
      </c>
      <c r="H27" s="3">
        <f>(D27+E27+F27+G27)/4</f>
        <v>2.166666666666667</v>
      </c>
    </row>
    <row r="28" spans="2:8" x14ac:dyDescent="0.25">
      <c r="B28" s="1" t="s">
        <v>2</v>
      </c>
      <c r="C28" s="1" t="s">
        <v>3</v>
      </c>
      <c r="D28" s="25">
        <v>2</v>
      </c>
      <c r="E28" s="25">
        <v>5</v>
      </c>
      <c r="F28" s="25">
        <v>4.9999999999999991</v>
      </c>
      <c r="G28" s="25">
        <v>1.3333333333333333</v>
      </c>
      <c r="H28" s="3">
        <f t="shared" ref="H28:H45" si="2">(D28+E28+F28+G28)/4</f>
        <v>3.3333333333333335</v>
      </c>
    </row>
    <row r="29" spans="2:8" x14ac:dyDescent="0.25">
      <c r="B29" s="1" t="s">
        <v>4</v>
      </c>
      <c r="C29" s="1" t="s">
        <v>5</v>
      </c>
      <c r="D29" s="25">
        <v>0.33333333333333337</v>
      </c>
      <c r="E29" s="25">
        <v>0</v>
      </c>
      <c r="F29" s="25">
        <v>0</v>
      </c>
      <c r="G29" s="25">
        <v>0.66666666666666663</v>
      </c>
      <c r="H29" s="3">
        <f t="shared" si="2"/>
        <v>0.25</v>
      </c>
    </row>
    <row r="30" spans="2:8" x14ac:dyDescent="0.25">
      <c r="B30" s="1" t="s">
        <v>6</v>
      </c>
      <c r="C30" s="1" t="s">
        <v>28</v>
      </c>
      <c r="D30" s="25">
        <v>9.3333333333333339</v>
      </c>
      <c r="E30" s="25">
        <v>10</v>
      </c>
      <c r="F30" s="25">
        <v>7.3333333333333313</v>
      </c>
      <c r="G30" s="25">
        <v>8.6666666666666661</v>
      </c>
      <c r="H30" s="3">
        <f t="shared" si="2"/>
        <v>8.8333333333333339</v>
      </c>
    </row>
    <row r="31" spans="2:8" x14ac:dyDescent="0.25">
      <c r="B31" s="1" t="s">
        <v>7</v>
      </c>
      <c r="C31" s="1" t="s">
        <v>29</v>
      </c>
      <c r="D31" s="25">
        <v>10.666666666666668</v>
      </c>
      <c r="E31" s="25">
        <v>9.3333333333333339</v>
      </c>
      <c r="F31" s="25">
        <v>9.3333333333333321</v>
      </c>
      <c r="G31" s="25">
        <v>12.666666666666664</v>
      </c>
      <c r="H31" s="3">
        <f t="shared" si="2"/>
        <v>10.5</v>
      </c>
    </row>
    <row r="32" spans="2:8" x14ac:dyDescent="0.25">
      <c r="B32" s="1" t="s">
        <v>8</v>
      </c>
      <c r="C32" s="1" t="s">
        <v>9</v>
      </c>
      <c r="D32" s="25">
        <v>6</v>
      </c>
      <c r="E32" s="25">
        <v>4.3333333333333339</v>
      </c>
      <c r="F32" s="25">
        <v>6.3333333333333321</v>
      </c>
      <c r="G32" s="25">
        <v>5.6666666666666661</v>
      </c>
      <c r="H32" s="3">
        <f t="shared" si="2"/>
        <v>5.5833333333333321</v>
      </c>
    </row>
    <row r="33" spans="2:8" x14ac:dyDescent="0.25">
      <c r="B33" s="4" t="s">
        <v>10</v>
      </c>
      <c r="C33" s="4" t="s">
        <v>30</v>
      </c>
      <c r="D33" s="28">
        <v>31.000000000000004</v>
      </c>
      <c r="E33" s="28">
        <v>31.333333333333336</v>
      </c>
      <c r="F33" s="28">
        <v>29.999999999999996</v>
      </c>
      <c r="G33" s="28">
        <v>30.333333333333329</v>
      </c>
      <c r="H33" s="5">
        <f t="shared" si="2"/>
        <v>30.666666666666668</v>
      </c>
    </row>
    <row r="34" spans="2:8" x14ac:dyDescent="0.25">
      <c r="B34" s="1" t="s">
        <v>11</v>
      </c>
      <c r="C34" s="1" t="s">
        <v>12</v>
      </c>
      <c r="D34" s="25">
        <v>8.6666666666666679</v>
      </c>
      <c r="E34" s="25">
        <v>7.333333333333333</v>
      </c>
      <c r="F34" s="25">
        <v>11</v>
      </c>
      <c r="G34" s="25">
        <v>9.3333333333333321</v>
      </c>
      <c r="H34" s="3">
        <f t="shared" si="2"/>
        <v>9.0833333333333321</v>
      </c>
    </row>
    <row r="35" spans="2:8" x14ac:dyDescent="0.25">
      <c r="B35" s="1" t="s">
        <v>13</v>
      </c>
      <c r="C35" s="1" t="s">
        <v>31</v>
      </c>
      <c r="D35" s="25">
        <v>0.66666666666666674</v>
      </c>
      <c r="E35" s="25">
        <v>1</v>
      </c>
      <c r="F35" s="25">
        <v>0.66666666666666663</v>
      </c>
      <c r="G35" s="25">
        <v>1.6666666666666665</v>
      </c>
      <c r="H35" s="3">
        <f t="shared" si="2"/>
        <v>1</v>
      </c>
    </row>
    <row r="36" spans="2:8" x14ac:dyDescent="0.25">
      <c r="B36" s="1" t="s">
        <v>15</v>
      </c>
      <c r="C36" s="1" t="s">
        <v>14</v>
      </c>
      <c r="D36" s="25">
        <v>0.33333333333333337</v>
      </c>
      <c r="E36" s="25">
        <v>0.33333333333333337</v>
      </c>
      <c r="F36" s="25">
        <v>0.33333333333333331</v>
      </c>
      <c r="G36" s="25">
        <v>0.66666666666666663</v>
      </c>
      <c r="H36" s="3">
        <f t="shared" si="2"/>
        <v>0.41666666666666663</v>
      </c>
    </row>
    <row r="37" spans="2:8" x14ac:dyDescent="0.25">
      <c r="B37" s="1" t="s">
        <v>17</v>
      </c>
      <c r="C37" s="1" t="s">
        <v>16</v>
      </c>
      <c r="D37" s="25">
        <v>1</v>
      </c>
      <c r="E37" s="25">
        <v>2.3333333333333335</v>
      </c>
      <c r="F37" s="25">
        <v>3.333333333333333</v>
      </c>
      <c r="G37" s="25">
        <v>2.6666666666666665</v>
      </c>
      <c r="H37" s="3">
        <f t="shared" si="2"/>
        <v>2.333333333333333</v>
      </c>
    </row>
    <row r="38" spans="2:8" x14ac:dyDescent="0.25">
      <c r="B38" s="1" t="s">
        <v>19</v>
      </c>
      <c r="C38" s="1" t="s">
        <v>18</v>
      </c>
      <c r="D38" s="25">
        <v>6</v>
      </c>
      <c r="E38" s="25">
        <v>9.0000000000000018</v>
      </c>
      <c r="F38" s="25">
        <v>8.6666666666666661</v>
      </c>
      <c r="G38" s="25">
        <v>10.333333333333332</v>
      </c>
      <c r="H38" s="3">
        <f t="shared" si="2"/>
        <v>8.5</v>
      </c>
    </row>
    <row r="39" spans="2:8" x14ac:dyDescent="0.25">
      <c r="B39" s="1" t="s">
        <v>20</v>
      </c>
      <c r="C39" s="1" t="s">
        <v>32</v>
      </c>
      <c r="D39" s="25">
        <v>19.333333333333336</v>
      </c>
      <c r="E39" s="25">
        <v>19.333333333333336</v>
      </c>
      <c r="F39" s="25">
        <v>16.333333333333332</v>
      </c>
      <c r="G39" s="25">
        <v>14.33333333333333</v>
      </c>
      <c r="H39" s="3">
        <f t="shared" si="2"/>
        <v>17.333333333333332</v>
      </c>
    </row>
    <row r="40" spans="2:8" x14ac:dyDescent="0.25">
      <c r="B40" s="1" t="s">
        <v>21</v>
      </c>
      <c r="C40" s="1" t="s">
        <v>33</v>
      </c>
      <c r="D40" s="25">
        <v>12.333333333333332</v>
      </c>
      <c r="E40" s="25">
        <v>9.3333333333333339</v>
      </c>
      <c r="F40" s="25">
        <v>8.6666666666666661</v>
      </c>
      <c r="G40" s="25">
        <v>10.666666666666666</v>
      </c>
      <c r="H40" s="3">
        <f t="shared" si="2"/>
        <v>10.249999999999998</v>
      </c>
    </row>
    <row r="41" spans="2:8" x14ac:dyDescent="0.25">
      <c r="B41" s="1" t="s">
        <v>22</v>
      </c>
      <c r="C41" s="1" t="s">
        <v>34</v>
      </c>
      <c r="D41" s="25">
        <v>0</v>
      </c>
      <c r="E41" s="25">
        <v>2.666666666666667</v>
      </c>
      <c r="F41" s="25">
        <v>0.66666666666666663</v>
      </c>
      <c r="G41" s="25">
        <v>0.33333333333333331</v>
      </c>
      <c r="H41" s="3">
        <f t="shared" si="2"/>
        <v>0.91666666666666674</v>
      </c>
    </row>
    <row r="42" spans="2:8" x14ac:dyDescent="0.25">
      <c r="B42" s="1" t="s">
        <v>23</v>
      </c>
      <c r="C42" s="1" t="s">
        <v>35</v>
      </c>
      <c r="D42" s="25">
        <v>0</v>
      </c>
      <c r="E42" s="25">
        <v>0.33333333333333337</v>
      </c>
      <c r="F42" s="25">
        <v>0</v>
      </c>
      <c r="G42" s="25">
        <v>0</v>
      </c>
      <c r="H42" s="3">
        <f t="shared" si="2"/>
        <v>8.3333333333333343E-2</v>
      </c>
    </row>
    <row r="43" spans="2:8" x14ac:dyDescent="0.25">
      <c r="B43" s="1" t="s">
        <v>24</v>
      </c>
      <c r="C43" s="1" t="s">
        <v>36</v>
      </c>
      <c r="D43" s="25">
        <v>1</v>
      </c>
      <c r="E43" s="25">
        <v>0.33333333333333337</v>
      </c>
      <c r="F43" s="25">
        <v>0.66666666666666663</v>
      </c>
      <c r="G43" s="25">
        <v>0.66666666666666663</v>
      </c>
      <c r="H43" s="3">
        <f t="shared" si="2"/>
        <v>0.66666666666666663</v>
      </c>
    </row>
    <row r="44" spans="2:8" x14ac:dyDescent="0.25">
      <c r="B44" s="1" t="s">
        <v>37</v>
      </c>
      <c r="C44" s="1" t="s">
        <v>38</v>
      </c>
      <c r="D44" s="25">
        <v>19.666666666666664</v>
      </c>
      <c r="E44" s="25">
        <v>16.666666666666668</v>
      </c>
      <c r="F44" s="25">
        <v>19.666666666666661</v>
      </c>
      <c r="G44" s="25">
        <v>18.999999999999996</v>
      </c>
      <c r="H44" s="3">
        <f t="shared" si="2"/>
        <v>18.749999999999996</v>
      </c>
    </row>
    <row r="45" spans="2:8" x14ac:dyDescent="0.25">
      <c r="B45" s="1" t="s">
        <v>39</v>
      </c>
      <c r="C45" s="1" t="s">
        <v>40</v>
      </c>
      <c r="D45" s="25">
        <v>100</v>
      </c>
      <c r="E45" s="25">
        <v>100</v>
      </c>
      <c r="F45" s="25">
        <v>100</v>
      </c>
      <c r="G45" s="25">
        <v>100</v>
      </c>
      <c r="H45" s="3">
        <f t="shared" si="2"/>
        <v>100</v>
      </c>
    </row>
    <row r="48" spans="2:8" x14ac:dyDescent="0.25">
      <c r="B48" s="6"/>
      <c r="C48" s="7" t="s">
        <v>52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41</v>
      </c>
      <c r="C49" s="2" t="s">
        <v>26</v>
      </c>
      <c r="D49" s="113" t="s">
        <v>27</v>
      </c>
      <c r="E49" s="113"/>
      <c r="F49" s="113"/>
      <c r="G49" s="113"/>
      <c r="H49" s="113"/>
    </row>
    <row r="50" spans="2:8" x14ac:dyDescent="0.25">
      <c r="B50" s="1" t="s">
        <v>0</v>
      </c>
      <c r="C50" s="1" t="s">
        <v>1</v>
      </c>
      <c r="D50" s="25">
        <v>1.6666666666666667</v>
      </c>
      <c r="E50" s="25">
        <v>4.9999999999999991</v>
      </c>
      <c r="F50" s="25">
        <v>4.333333333333333</v>
      </c>
      <c r="G50" s="25">
        <v>7.6666666666666652</v>
      </c>
      <c r="H50" s="3">
        <f>(D50+E50+F50+G50)/4</f>
        <v>4.6666666666666661</v>
      </c>
    </row>
    <row r="51" spans="2:8" x14ac:dyDescent="0.25">
      <c r="B51" s="1" t="s">
        <v>2</v>
      </c>
      <c r="C51" s="1" t="s">
        <v>3</v>
      </c>
      <c r="D51" s="25">
        <v>3.6666666666666665</v>
      </c>
      <c r="E51" s="25">
        <v>4.9999999999999991</v>
      </c>
      <c r="F51" s="25">
        <v>9.3333333333333321</v>
      </c>
      <c r="G51" s="25">
        <v>2.9999999999999991</v>
      </c>
      <c r="H51" s="3">
        <f t="shared" ref="H51:H68" si="3">(D51+E51+F51+G51)/4</f>
        <v>5.25</v>
      </c>
    </row>
    <row r="52" spans="2:8" x14ac:dyDescent="0.25">
      <c r="B52" s="1" t="s">
        <v>4</v>
      </c>
      <c r="C52" s="1" t="s">
        <v>5</v>
      </c>
      <c r="D52" s="25">
        <v>0.66666666666666674</v>
      </c>
      <c r="E52" s="25">
        <v>0.99999999999999978</v>
      </c>
      <c r="F52" s="25">
        <v>0</v>
      </c>
      <c r="G52" s="25">
        <v>0</v>
      </c>
      <c r="H52" s="3">
        <f t="shared" si="3"/>
        <v>0.41666666666666663</v>
      </c>
    </row>
    <row r="53" spans="2:8" x14ac:dyDescent="0.25">
      <c r="B53" s="1" t="s">
        <v>6</v>
      </c>
      <c r="C53" s="1" t="s">
        <v>28</v>
      </c>
      <c r="D53" s="25">
        <v>11.666666666666668</v>
      </c>
      <c r="E53" s="25">
        <v>9.3333333333333321</v>
      </c>
      <c r="F53" s="25">
        <v>7.3333333333333313</v>
      </c>
      <c r="G53" s="25">
        <v>6.3333333333333321</v>
      </c>
      <c r="H53" s="3">
        <f t="shared" si="3"/>
        <v>8.6666666666666661</v>
      </c>
    </row>
    <row r="54" spans="2:8" x14ac:dyDescent="0.25">
      <c r="B54" s="1" t="s">
        <v>7</v>
      </c>
      <c r="C54" s="1" t="s">
        <v>29</v>
      </c>
      <c r="D54" s="25">
        <v>9.6666666666666679</v>
      </c>
      <c r="E54" s="25">
        <v>4.9999999999999991</v>
      </c>
      <c r="F54" s="25">
        <v>6.3333333333333321</v>
      </c>
      <c r="G54" s="25">
        <v>11.666666666666666</v>
      </c>
      <c r="H54" s="3">
        <f t="shared" si="3"/>
        <v>8.1666666666666661</v>
      </c>
    </row>
    <row r="55" spans="2:8" x14ac:dyDescent="0.25">
      <c r="B55" s="1" t="s">
        <v>8</v>
      </c>
      <c r="C55" s="1" t="s">
        <v>9</v>
      </c>
      <c r="D55" s="25">
        <v>5</v>
      </c>
      <c r="E55" s="25">
        <v>5.6666666666666661</v>
      </c>
      <c r="F55" s="25">
        <v>7.3333333333333313</v>
      </c>
      <c r="G55" s="25">
        <v>4.9999999999999991</v>
      </c>
      <c r="H55" s="3">
        <f t="shared" si="3"/>
        <v>5.7499999999999991</v>
      </c>
    </row>
    <row r="56" spans="2:8" x14ac:dyDescent="0.25">
      <c r="B56" s="4" t="s">
        <v>10</v>
      </c>
      <c r="C56" s="4" t="s">
        <v>30</v>
      </c>
      <c r="D56" s="28">
        <v>32.333333333333336</v>
      </c>
      <c r="E56" s="28">
        <v>30.999999999999996</v>
      </c>
      <c r="F56" s="28">
        <v>34.666666666666664</v>
      </c>
      <c r="G56" s="28">
        <v>33.666666666666664</v>
      </c>
      <c r="H56" s="5">
        <f t="shared" si="3"/>
        <v>32.916666666666664</v>
      </c>
    </row>
    <row r="57" spans="2:8" x14ac:dyDescent="0.25">
      <c r="B57" s="1" t="s">
        <v>11</v>
      </c>
      <c r="C57" s="1" t="s">
        <v>12</v>
      </c>
      <c r="D57" s="25">
        <v>11.000000000000002</v>
      </c>
      <c r="E57" s="25">
        <v>11.333333333333332</v>
      </c>
      <c r="F57" s="25">
        <v>13.666666666666666</v>
      </c>
      <c r="G57" s="25">
        <v>11.333333333333332</v>
      </c>
      <c r="H57" s="3">
        <f t="shared" si="3"/>
        <v>11.833333333333332</v>
      </c>
    </row>
    <row r="58" spans="2:8" x14ac:dyDescent="0.25">
      <c r="B58" s="1" t="s">
        <v>13</v>
      </c>
      <c r="C58" s="1" t="s">
        <v>31</v>
      </c>
      <c r="D58" s="25">
        <v>0.33333333333333337</v>
      </c>
      <c r="E58" s="25">
        <v>0.33333333333333331</v>
      </c>
      <c r="F58" s="25">
        <v>0.99999999999999978</v>
      </c>
      <c r="G58" s="25">
        <v>1.3333333333333333</v>
      </c>
      <c r="H58" s="3">
        <f t="shared" si="3"/>
        <v>0.75</v>
      </c>
    </row>
    <row r="59" spans="2:8" x14ac:dyDescent="0.25">
      <c r="B59" s="1" t="s">
        <v>15</v>
      </c>
      <c r="C59" s="1" t="s">
        <v>14</v>
      </c>
      <c r="D59" s="25">
        <v>0</v>
      </c>
      <c r="E59" s="25">
        <v>0.33333333333333331</v>
      </c>
      <c r="F59" s="25">
        <v>0</v>
      </c>
      <c r="G59" s="25">
        <v>0.66666666666666663</v>
      </c>
      <c r="H59" s="3">
        <f t="shared" si="3"/>
        <v>0.25</v>
      </c>
    </row>
    <row r="60" spans="2:8" x14ac:dyDescent="0.25">
      <c r="B60" s="1" t="s">
        <v>17</v>
      </c>
      <c r="C60" s="1" t="s">
        <v>16</v>
      </c>
      <c r="D60" s="25">
        <v>1</v>
      </c>
      <c r="E60" s="25">
        <v>0</v>
      </c>
      <c r="F60" s="25">
        <v>0.99999999999999978</v>
      </c>
      <c r="G60" s="25">
        <v>0.33333333333333331</v>
      </c>
      <c r="H60" s="3">
        <f t="shared" si="3"/>
        <v>0.58333333333333326</v>
      </c>
    </row>
    <row r="61" spans="2:8" x14ac:dyDescent="0.25">
      <c r="B61" s="1" t="s">
        <v>19</v>
      </c>
      <c r="C61" s="1" t="s">
        <v>18</v>
      </c>
      <c r="D61" s="25">
        <v>9.3333333333333339</v>
      </c>
      <c r="E61" s="25">
        <v>13.999999999999998</v>
      </c>
      <c r="F61" s="25">
        <v>12.999999999999998</v>
      </c>
      <c r="G61" s="25">
        <v>9.9999999999999982</v>
      </c>
      <c r="H61" s="3">
        <f t="shared" si="3"/>
        <v>11.583333333333332</v>
      </c>
    </row>
    <row r="62" spans="2:8" x14ac:dyDescent="0.25">
      <c r="B62" s="1" t="s">
        <v>20</v>
      </c>
      <c r="C62" s="1" t="s">
        <v>32</v>
      </c>
      <c r="D62" s="25">
        <v>12.333333333333332</v>
      </c>
      <c r="E62" s="25">
        <v>9.6666666666666661</v>
      </c>
      <c r="F62" s="25">
        <v>11</v>
      </c>
      <c r="G62" s="25">
        <v>14.999999999999998</v>
      </c>
      <c r="H62" s="3">
        <f t="shared" si="3"/>
        <v>12</v>
      </c>
    </row>
    <row r="63" spans="2:8" x14ac:dyDescent="0.25">
      <c r="B63" s="1" t="s">
        <v>21</v>
      </c>
      <c r="C63" s="1" t="s">
        <v>33</v>
      </c>
      <c r="D63" s="25">
        <v>15</v>
      </c>
      <c r="E63" s="25">
        <v>10.666666666666666</v>
      </c>
      <c r="F63" s="25">
        <v>7.3333333333333313</v>
      </c>
      <c r="G63" s="25">
        <v>8.3333333333333321</v>
      </c>
      <c r="H63" s="3">
        <f t="shared" si="3"/>
        <v>10.333333333333332</v>
      </c>
    </row>
    <row r="64" spans="2:8" x14ac:dyDescent="0.25">
      <c r="B64" s="1" t="s">
        <v>22</v>
      </c>
      <c r="C64" s="1" t="s">
        <v>34</v>
      </c>
      <c r="D64" s="25">
        <v>1</v>
      </c>
      <c r="E64" s="25">
        <v>0</v>
      </c>
      <c r="F64" s="25">
        <v>0.33333333333333331</v>
      </c>
      <c r="G64" s="25">
        <v>0.33333333333333331</v>
      </c>
      <c r="H64" s="3">
        <f t="shared" si="3"/>
        <v>0.41666666666666663</v>
      </c>
    </row>
    <row r="65" spans="2:8" x14ac:dyDescent="0.25">
      <c r="B65" s="1" t="s">
        <v>23</v>
      </c>
      <c r="C65" s="1" t="s">
        <v>35</v>
      </c>
      <c r="D65" s="25">
        <v>0</v>
      </c>
      <c r="E65" s="25">
        <v>0.33333333333333331</v>
      </c>
      <c r="F65" s="25">
        <v>0</v>
      </c>
      <c r="G65" s="25">
        <v>0</v>
      </c>
      <c r="H65" s="3">
        <f t="shared" si="3"/>
        <v>8.3333333333333329E-2</v>
      </c>
    </row>
    <row r="66" spans="2:8" x14ac:dyDescent="0.25">
      <c r="B66" s="1" t="s">
        <v>24</v>
      </c>
      <c r="C66" s="1" t="s">
        <v>36</v>
      </c>
      <c r="D66" s="25">
        <v>0.33333333333333337</v>
      </c>
      <c r="E66" s="25">
        <v>1.3333333333333333</v>
      </c>
      <c r="F66" s="25">
        <v>0.33333333333333331</v>
      </c>
      <c r="G66" s="25">
        <v>0.66666666666666663</v>
      </c>
      <c r="H66" s="3">
        <f t="shared" si="3"/>
        <v>0.66666666666666663</v>
      </c>
    </row>
    <row r="67" spans="2:8" x14ac:dyDescent="0.25">
      <c r="B67" s="1" t="s">
        <v>37</v>
      </c>
      <c r="C67" s="1" t="s">
        <v>38</v>
      </c>
      <c r="D67" s="25">
        <v>17.333333333333336</v>
      </c>
      <c r="E67" s="25">
        <v>20.999999999999996</v>
      </c>
      <c r="F67" s="25">
        <v>17.666666666666664</v>
      </c>
      <c r="G67" s="25">
        <v>18.333333333333332</v>
      </c>
      <c r="H67" s="3">
        <f t="shared" si="3"/>
        <v>18.583333333333332</v>
      </c>
    </row>
    <row r="68" spans="2:8" x14ac:dyDescent="0.25">
      <c r="B68" s="1" t="s">
        <v>39</v>
      </c>
      <c r="C68" s="1" t="s">
        <v>40</v>
      </c>
      <c r="D68" s="25">
        <v>100</v>
      </c>
      <c r="E68" s="25">
        <v>100</v>
      </c>
      <c r="F68" s="25">
        <v>100</v>
      </c>
      <c r="G68" s="25">
        <v>100</v>
      </c>
      <c r="H68" s="3">
        <f t="shared" si="3"/>
        <v>100</v>
      </c>
    </row>
    <row r="71" spans="2:8" x14ac:dyDescent="0.25">
      <c r="B71" s="6"/>
      <c r="C71" s="7" t="s">
        <v>53</v>
      </c>
      <c r="D71" s="7" t="s">
        <v>46</v>
      </c>
      <c r="E71" s="7" t="s">
        <v>47</v>
      </c>
      <c r="F71" s="6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3" t="s">
        <v>27</v>
      </c>
      <c r="E72" s="113"/>
      <c r="F72" s="113"/>
      <c r="G72" s="113"/>
      <c r="H72" s="113"/>
    </row>
    <row r="73" spans="2:8" x14ac:dyDescent="0.25">
      <c r="B73" s="1" t="s">
        <v>0</v>
      </c>
      <c r="C73" s="1" t="s">
        <v>1</v>
      </c>
      <c r="D73" s="25">
        <v>6</v>
      </c>
      <c r="E73" s="25">
        <v>4.9999999999999991</v>
      </c>
      <c r="F73" s="25">
        <v>4</v>
      </c>
      <c r="G73" s="25">
        <v>2.666666666666667</v>
      </c>
      <c r="H73" s="3">
        <f>(D73+E73+F73+G73)/4</f>
        <v>4.416666666666667</v>
      </c>
    </row>
    <row r="74" spans="2:8" x14ac:dyDescent="0.25">
      <c r="B74" s="1" t="s">
        <v>2</v>
      </c>
      <c r="C74" s="1" t="s">
        <v>3</v>
      </c>
      <c r="D74" s="25">
        <v>5.3333333333333339</v>
      </c>
      <c r="E74" s="25">
        <v>3.6666666666666656</v>
      </c>
      <c r="F74" s="25">
        <v>8.3333333333333339</v>
      </c>
      <c r="G74" s="25">
        <v>3.6666666666666665</v>
      </c>
      <c r="H74" s="3">
        <f t="shared" ref="H74:H91" si="4">(D74+E74+F74+G74)/4</f>
        <v>5.2500000000000009</v>
      </c>
    </row>
    <row r="75" spans="2:8" x14ac:dyDescent="0.25">
      <c r="B75" s="1" t="s">
        <v>4</v>
      </c>
      <c r="C75" s="1" t="s">
        <v>5</v>
      </c>
      <c r="D75" s="25">
        <v>0.33333333333333337</v>
      </c>
      <c r="E75" s="25">
        <v>0</v>
      </c>
      <c r="F75" s="25">
        <v>0.33333333333333337</v>
      </c>
      <c r="G75" s="25">
        <v>0</v>
      </c>
      <c r="H75" s="3">
        <f t="shared" si="4"/>
        <v>0.16666666666666669</v>
      </c>
    </row>
    <row r="76" spans="2:8" x14ac:dyDescent="0.25">
      <c r="B76" s="1" t="s">
        <v>6</v>
      </c>
      <c r="C76" s="1" t="s">
        <v>28</v>
      </c>
      <c r="D76" s="25">
        <v>8.6666666666666679</v>
      </c>
      <c r="E76" s="25">
        <v>11.333333333333332</v>
      </c>
      <c r="F76" s="25">
        <v>6.333333333333333</v>
      </c>
      <c r="G76" s="25">
        <v>7.333333333333333</v>
      </c>
      <c r="H76" s="3">
        <f t="shared" si="4"/>
        <v>8.4166666666666661</v>
      </c>
    </row>
    <row r="77" spans="2:8" x14ac:dyDescent="0.25">
      <c r="B77" s="1" t="s">
        <v>7</v>
      </c>
      <c r="C77" s="1" t="s">
        <v>29</v>
      </c>
      <c r="D77" s="25">
        <v>6</v>
      </c>
      <c r="E77" s="25">
        <v>8.3333333333333321</v>
      </c>
      <c r="F77" s="25">
        <v>7.6666666666666661</v>
      </c>
      <c r="G77" s="25">
        <v>11.333333333333336</v>
      </c>
      <c r="H77" s="3">
        <f t="shared" si="4"/>
        <v>8.3333333333333339</v>
      </c>
    </row>
    <row r="78" spans="2:8" x14ac:dyDescent="0.25">
      <c r="B78" s="1" t="s">
        <v>8</v>
      </c>
      <c r="C78" s="1" t="s">
        <v>9</v>
      </c>
      <c r="D78" s="25">
        <v>5.3333333333333339</v>
      </c>
      <c r="E78" s="25">
        <v>3.6666666666666656</v>
      </c>
      <c r="F78" s="25">
        <v>5.3333333333333339</v>
      </c>
      <c r="G78" s="25">
        <v>8.3333333333333339</v>
      </c>
      <c r="H78" s="3">
        <f t="shared" si="4"/>
        <v>5.666666666666667</v>
      </c>
    </row>
    <row r="79" spans="2:8" x14ac:dyDescent="0.25">
      <c r="B79" s="4" t="s">
        <v>10</v>
      </c>
      <c r="C79" s="4" t="s">
        <v>30</v>
      </c>
      <c r="D79" s="28">
        <v>31.666666666666668</v>
      </c>
      <c r="E79" s="28">
        <v>31.999999999999993</v>
      </c>
      <c r="F79" s="28">
        <v>32.000000000000007</v>
      </c>
      <c r="G79" s="28">
        <v>33.333333333333336</v>
      </c>
      <c r="H79" s="5">
        <f t="shared" si="4"/>
        <v>32.25</v>
      </c>
    </row>
    <row r="80" spans="2:8" x14ac:dyDescent="0.25">
      <c r="B80" s="1" t="s">
        <v>11</v>
      </c>
      <c r="C80" s="1" t="s">
        <v>12</v>
      </c>
      <c r="D80" s="25">
        <v>9.6666666666666679</v>
      </c>
      <c r="E80" s="25">
        <v>10.333333333333332</v>
      </c>
      <c r="F80" s="25">
        <v>10</v>
      </c>
      <c r="G80" s="25">
        <v>9.6666666666666679</v>
      </c>
      <c r="H80" s="3">
        <f t="shared" si="4"/>
        <v>9.9166666666666679</v>
      </c>
    </row>
    <row r="81" spans="2:8" x14ac:dyDescent="0.25">
      <c r="B81" s="1" t="s">
        <v>13</v>
      </c>
      <c r="C81" s="1" t="s">
        <v>31</v>
      </c>
      <c r="D81" s="25">
        <v>0.33333333333333337</v>
      </c>
      <c r="E81" s="25">
        <v>0.33333333333333331</v>
      </c>
      <c r="F81" s="25">
        <v>0.33333333333333337</v>
      </c>
      <c r="G81" s="25">
        <v>0.33333333333333337</v>
      </c>
      <c r="H81" s="3">
        <f t="shared" si="4"/>
        <v>0.33333333333333337</v>
      </c>
    </row>
    <row r="82" spans="2:8" x14ac:dyDescent="0.25">
      <c r="B82" s="1" t="s">
        <v>15</v>
      </c>
      <c r="C82" s="1" t="s">
        <v>14</v>
      </c>
      <c r="D82" s="25">
        <v>0</v>
      </c>
      <c r="E82" s="25">
        <v>0</v>
      </c>
      <c r="F82" s="25">
        <v>0.33333333333333337</v>
      </c>
      <c r="G82" s="25">
        <v>0.33333333333333337</v>
      </c>
      <c r="H82" s="3">
        <f t="shared" si="4"/>
        <v>0.16666666666666669</v>
      </c>
    </row>
    <row r="83" spans="2:8" x14ac:dyDescent="0.25">
      <c r="B83" s="1" t="s">
        <v>17</v>
      </c>
      <c r="C83" s="1" t="s">
        <v>16</v>
      </c>
      <c r="D83" s="25">
        <v>0</v>
      </c>
      <c r="E83" s="25">
        <v>0.66666666666666663</v>
      </c>
      <c r="F83" s="25">
        <v>0.33333333333333337</v>
      </c>
      <c r="G83" s="25">
        <v>0</v>
      </c>
      <c r="H83" s="3">
        <f t="shared" si="4"/>
        <v>0.25</v>
      </c>
    </row>
    <row r="84" spans="2:8" x14ac:dyDescent="0.25">
      <c r="B84" s="1" t="s">
        <v>19</v>
      </c>
      <c r="C84" s="1" t="s">
        <v>18</v>
      </c>
      <c r="D84" s="25">
        <v>7.6666666666666661</v>
      </c>
      <c r="E84" s="25">
        <v>9.3333333333333321</v>
      </c>
      <c r="F84" s="25">
        <v>10</v>
      </c>
      <c r="G84" s="25">
        <v>8.6666666666666679</v>
      </c>
      <c r="H84" s="3">
        <f t="shared" si="4"/>
        <v>8.9166666666666679</v>
      </c>
    </row>
    <row r="85" spans="2:8" x14ac:dyDescent="0.25">
      <c r="B85" s="1" t="s">
        <v>20</v>
      </c>
      <c r="C85" s="1" t="s">
        <v>32</v>
      </c>
      <c r="D85" s="25">
        <v>12</v>
      </c>
      <c r="E85" s="25">
        <v>15.666666666666664</v>
      </c>
      <c r="F85" s="25">
        <v>17.333333333333336</v>
      </c>
      <c r="G85" s="25">
        <v>17.666666666666668</v>
      </c>
      <c r="H85" s="3">
        <f t="shared" si="4"/>
        <v>15.666666666666668</v>
      </c>
    </row>
    <row r="86" spans="2:8" x14ac:dyDescent="0.25">
      <c r="B86" s="1" t="s">
        <v>21</v>
      </c>
      <c r="C86" s="1" t="s">
        <v>33</v>
      </c>
      <c r="D86" s="25">
        <v>17.666666666666668</v>
      </c>
      <c r="E86" s="25">
        <v>12.666666666666664</v>
      </c>
      <c r="F86" s="25">
        <v>9.0000000000000018</v>
      </c>
      <c r="G86" s="25">
        <v>12</v>
      </c>
      <c r="H86" s="3">
        <f t="shared" si="4"/>
        <v>12.833333333333334</v>
      </c>
    </row>
    <row r="87" spans="2:8" x14ac:dyDescent="0.25">
      <c r="B87" s="1" t="s">
        <v>22</v>
      </c>
      <c r="C87" s="1" t="s">
        <v>34</v>
      </c>
      <c r="D87" s="25">
        <v>1</v>
      </c>
      <c r="E87" s="25">
        <v>0.33333333333333331</v>
      </c>
      <c r="F87" s="25">
        <v>0.66666666666666674</v>
      </c>
      <c r="G87" s="25">
        <v>0</v>
      </c>
      <c r="H87" s="3">
        <f t="shared" si="4"/>
        <v>0.5</v>
      </c>
    </row>
    <row r="88" spans="2:8" x14ac:dyDescent="0.25">
      <c r="B88" s="1" t="s">
        <v>23</v>
      </c>
      <c r="C88" s="1" t="s">
        <v>35</v>
      </c>
      <c r="D88" s="25">
        <v>0</v>
      </c>
      <c r="E88" s="25">
        <v>0.33333333333333331</v>
      </c>
      <c r="F88" s="25">
        <v>0</v>
      </c>
      <c r="G88" s="25">
        <v>0</v>
      </c>
      <c r="H88" s="3">
        <f t="shared" si="4"/>
        <v>8.3333333333333329E-2</v>
      </c>
    </row>
    <row r="89" spans="2:8" x14ac:dyDescent="0.25">
      <c r="B89" s="1" t="s">
        <v>24</v>
      </c>
      <c r="C89" s="1" t="s">
        <v>36</v>
      </c>
      <c r="D89" s="25">
        <v>0.33333333333333337</v>
      </c>
      <c r="E89" s="25">
        <v>0.66666666666666663</v>
      </c>
      <c r="F89" s="25">
        <v>0.33333333333333337</v>
      </c>
      <c r="G89" s="25">
        <v>0.33333333333333337</v>
      </c>
      <c r="H89" s="3">
        <f t="shared" si="4"/>
        <v>0.41666666666666674</v>
      </c>
    </row>
    <row r="90" spans="2:8" x14ac:dyDescent="0.25">
      <c r="B90" s="1" t="s">
        <v>37</v>
      </c>
      <c r="C90" s="1" t="s">
        <v>38</v>
      </c>
      <c r="D90" s="25">
        <v>19.666666666666664</v>
      </c>
      <c r="E90" s="25">
        <v>17.666666666666664</v>
      </c>
      <c r="F90" s="25">
        <v>19.666666666666664</v>
      </c>
      <c r="G90" s="25">
        <v>17.666666666666668</v>
      </c>
      <c r="H90" s="3">
        <f t="shared" si="4"/>
        <v>18.666666666666664</v>
      </c>
    </row>
    <row r="91" spans="2:8" x14ac:dyDescent="0.25">
      <c r="B91" s="1" t="s">
        <v>39</v>
      </c>
      <c r="C91" s="1" t="s">
        <v>40</v>
      </c>
      <c r="D91" s="25">
        <v>100</v>
      </c>
      <c r="E91" s="25">
        <v>100</v>
      </c>
      <c r="F91" s="25">
        <v>100</v>
      </c>
      <c r="G91" s="25">
        <v>100</v>
      </c>
      <c r="H91" s="3">
        <f t="shared" si="4"/>
        <v>100</v>
      </c>
    </row>
    <row r="94" spans="2:8" x14ac:dyDescent="0.25">
      <c r="B94" s="6"/>
      <c r="C94" s="7" t="s">
        <v>54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3" t="s">
        <v>27</v>
      </c>
      <c r="E95" s="113"/>
      <c r="F95" s="113"/>
      <c r="G95" s="113"/>
      <c r="H95" s="113"/>
    </row>
    <row r="96" spans="2:8" x14ac:dyDescent="0.25">
      <c r="B96" s="1" t="s">
        <v>0</v>
      </c>
      <c r="C96" s="1" t="s">
        <v>1</v>
      </c>
      <c r="D96" s="25">
        <v>1.6666666666666667</v>
      </c>
      <c r="E96" s="25">
        <v>1.3333333333333335</v>
      </c>
      <c r="F96" s="25">
        <v>2.666666666666667</v>
      </c>
      <c r="G96" s="25">
        <v>1.6666666666666667</v>
      </c>
      <c r="H96" s="3">
        <f>(D96+E96+F96+G96)/4</f>
        <v>1.8333333333333335</v>
      </c>
    </row>
    <row r="97" spans="2:8" x14ac:dyDescent="0.25">
      <c r="B97" s="1" t="s">
        <v>2</v>
      </c>
      <c r="C97" s="1" t="s">
        <v>3</v>
      </c>
      <c r="D97" s="25">
        <v>4.3333333333333339</v>
      </c>
      <c r="E97" s="25">
        <v>5.3333333333333339</v>
      </c>
      <c r="F97" s="25">
        <v>8.3333333333333339</v>
      </c>
      <c r="G97" s="25">
        <v>3.6666666666666665</v>
      </c>
      <c r="H97" s="3">
        <f t="shared" ref="H97:H114" si="5">(D97+E97+F97+G97)/4</f>
        <v>5.416666666666667</v>
      </c>
    </row>
    <row r="98" spans="2:8" x14ac:dyDescent="0.25">
      <c r="B98" s="1" t="s">
        <v>4</v>
      </c>
      <c r="C98" s="1" t="s">
        <v>5</v>
      </c>
      <c r="D98" s="25">
        <v>1</v>
      </c>
      <c r="E98" s="25">
        <v>0.33333333333333337</v>
      </c>
      <c r="F98" s="25">
        <v>0</v>
      </c>
      <c r="G98" s="25">
        <v>0</v>
      </c>
      <c r="H98" s="3">
        <f t="shared" si="5"/>
        <v>0.33333333333333337</v>
      </c>
    </row>
    <row r="99" spans="2:8" x14ac:dyDescent="0.25">
      <c r="B99" s="1" t="s">
        <v>6</v>
      </c>
      <c r="C99" s="1" t="s">
        <v>28</v>
      </c>
      <c r="D99" s="25">
        <v>9.6666666666666679</v>
      </c>
      <c r="E99" s="25">
        <v>11.666666666666668</v>
      </c>
      <c r="F99" s="25">
        <v>3.6666666666666665</v>
      </c>
      <c r="G99" s="25">
        <v>6</v>
      </c>
      <c r="H99" s="3">
        <f t="shared" si="5"/>
        <v>7.7500000000000009</v>
      </c>
    </row>
    <row r="100" spans="2:8" x14ac:dyDescent="0.25">
      <c r="B100" s="1" t="s">
        <v>7</v>
      </c>
      <c r="C100" s="1" t="s">
        <v>29</v>
      </c>
      <c r="D100" s="25">
        <v>7.6666666666666661</v>
      </c>
      <c r="E100" s="25">
        <v>9.0000000000000018</v>
      </c>
      <c r="F100" s="25">
        <v>8.3333333333333339</v>
      </c>
      <c r="G100" s="25">
        <v>11.666666666666668</v>
      </c>
      <c r="H100" s="3">
        <f t="shared" si="5"/>
        <v>9.1666666666666679</v>
      </c>
    </row>
    <row r="101" spans="2:8" x14ac:dyDescent="0.25">
      <c r="B101" s="1" t="s">
        <v>8</v>
      </c>
      <c r="C101" s="1" t="s">
        <v>9</v>
      </c>
      <c r="D101" s="25">
        <v>8</v>
      </c>
      <c r="E101" s="25">
        <v>3.6666666666666665</v>
      </c>
      <c r="F101" s="25">
        <v>8.6666666666666679</v>
      </c>
      <c r="G101" s="25">
        <v>9.3333333333333339</v>
      </c>
      <c r="H101" s="3">
        <f t="shared" si="5"/>
        <v>7.4166666666666679</v>
      </c>
    </row>
    <row r="102" spans="2:8" x14ac:dyDescent="0.25">
      <c r="B102" s="4" t="s">
        <v>10</v>
      </c>
      <c r="C102" s="4" t="s">
        <v>30</v>
      </c>
      <c r="D102" s="28">
        <v>32.333333333333336</v>
      </c>
      <c r="E102" s="28">
        <v>31.333333333333336</v>
      </c>
      <c r="F102" s="28">
        <v>31.666666666666668</v>
      </c>
      <c r="G102" s="28">
        <v>32.333333333333336</v>
      </c>
      <c r="H102" s="5">
        <f t="shared" si="5"/>
        <v>31.916666666666671</v>
      </c>
    </row>
    <row r="103" spans="2:8" x14ac:dyDescent="0.25">
      <c r="B103" s="1" t="s">
        <v>11</v>
      </c>
      <c r="C103" s="1" t="s">
        <v>12</v>
      </c>
      <c r="D103" s="25">
        <v>11.666666666666668</v>
      </c>
      <c r="E103" s="25">
        <v>10</v>
      </c>
      <c r="F103" s="25">
        <v>8.6666666666666679</v>
      </c>
      <c r="G103" s="25">
        <v>8.3333333333333339</v>
      </c>
      <c r="H103" s="3">
        <f t="shared" si="5"/>
        <v>9.6666666666666679</v>
      </c>
    </row>
    <row r="104" spans="2:8" x14ac:dyDescent="0.25">
      <c r="B104" s="1" t="s">
        <v>13</v>
      </c>
      <c r="C104" s="1" t="s">
        <v>31</v>
      </c>
      <c r="D104" s="25">
        <v>0</v>
      </c>
      <c r="E104" s="25">
        <v>0.33333333333333337</v>
      </c>
      <c r="F104" s="25">
        <v>0.66666666666666674</v>
      </c>
      <c r="G104" s="25">
        <v>0.33333333333333337</v>
      </c>
      <c r="H104" s="3">
        <f t="shared" si="5"/>
        <v>0.33333333333333337</v>
      </c>
    </row>
    <row r="105" spans="2:8" x14ac:dyDescent="0.25">
      <c r="B105" s="1" t="s">
        <v>15</v>
      </c>
      <c r="C105" s="1" t="s">
        <v>14</v>
      </c>
      <c r="D105" s="25">
        <v>0</v>
      </c>
      <c r="E105" s="25">
        <v>0</v>
      </c>
      <c r="F105" s="25">
        <v>0.33333333333333337</v>
      </c>
      <c r="G105" s="25">
        <v>0.33333333333333337</v>
      </c>
      <c r="H105" s="3">
        <f t="shared" si="5"/>
        <v>0.16666666666666669</v>
      </c>
    </row>
    <row r="106" spans="2:8" x14ac:dyDescent="0.25">
      <c r="B106" s="1" t="s">
        <v>17</v>
      </c>
      <c r="C106" s="1" t="s">
        <v>16</v>
      </c>
      <c r="D106" s="25">
        <v>0.33333333333333337</v>
      </c>
      <c r="E106" s="25">
        <v>0</v>
      </c>
      <c r="F106" s="25">
        <v>0.33333333333333337</v>
      </c>
      <c r="G106" s="25">
        <v>0</v>
      </c>
      <c r="H106" s="3">
        <f t="shared" si="5"/>
        <v>0.16666666666666669</v>
      </c>
    </row>
    <row r="107" spans="2:8" x14ac:dyDescent="0.25">
      <c r="B107" s="1" t="s">
        <v>19</v>
      </c>
      <c r="C107" s="1" t="s">
        <v>18</v>
      </c>
      <c r="D107" s="25">
        <v>6</v>
      </c>
      <c r="E107" s="25">
        <v>8</v>
      </c>
      <c r="F107" s="25">
        <v>11.666666666666668</v>
      </c>
      <c r="G107" s="25">
        <v>9.3333333333333339</v>
      </c>
      <c r="H107" s="3">
        <f t="shared" si="5"/>
        <v>8.75</v>
      </c>
    </row>
    <row r="108" spans="2:8" x14ac:dyDescent="0.25">
      <c r="B108" s="1" t="s">
        <v>20</v>
      </c>
      <c r="C108" s="1" t="s">
        <v>32</v>
      </c>
      <c r="D108" s="25">
        <v>8.6666666666666679</v>
      </c>
      <c r="E108" s="25">
        <v>12.666666666666666</v>
      </c>
      <c r="F108" s="25">
        <v>18.333333333333336</v>
      </c>
      <c r="G108" s="25">
        <v>19.333333333333336</v>
      </c>
      <c r="H108" s="3">
        <f t="shared" si="5"/>
        <v>14.750000000000002</v>
      </c>
    </row>
    <row r="109" spans="2:8" x14ac:dyDescent="0.25">
      <c r="B109" s="1" t="s">
        <v>21</v>
      </c>
      <c r="C109" s="1" t="s">
        <v>33</v>
      </c>
      <c r="D109" s="25">
        <v>20</v>
      </c>
      <c r="E109" s="25">
        <v>18.333333333333336</v>
      </c>
      <c r="F109" s="25">
        <v>9.3333333333333339</v>
      </c>
      <c r="G109" s="25">
        <v>10.333333333333334</v>
      </c>
      <c r="H109" s="3">
        <f t="shared" si="5"/>
        <v>14.500000000000002</v>
      </c>
    </row>
    <row r="110" spans="2:8" x14ac:dyDescent="0.25">
      <c r="B110" s="1" t="s">
        <v>22</v>
      </c>
      <c r="C110" s="1" t="s">
        <v>34</v>
      </c>
      <c r="D110" s="25">
        <v>1</v>
      </c>
      <c r="E110" s="25">
        <v>0.66666666666666674</v>
      </c>
      <c r="F110" s="25">
        <v>0.66666666666666674</v>
      </c>
      <c r="G110" s="25">
        <v>0</v>
      </c>
      <c r="H110" s="3">
        <f t="shared" si="5"/>
        <v>0.58333333333333337</v>
      </c>
    </row>
    <row r="111" spans="2:8" x14ac:dyDescent="0.25">
      <c r="B111" s="1" t="s">
        <v>23</v>
      </c>
      <c r="C111" s="1" t="s">
        <v>35</v>
      </c>
      <c r="D111" s="25">
        <v>0</v>
      </c>
      <c r="E111" s="25">
        <v>0</v>
      </c>
      <c r="F111" s="25">
        <v>0</v>
      </c>
      <c r="G111" s="25">
        <v>0</v>
      </c>
      <c r="H111" s="3">
        <f t="shared" si="5"/>
        <v>0</v>
      </c>
    </row>
    <row r="112" spans="2:8" x14ac:dyDescent="0.25">
      <c r="B112" s="1" t="s">
        <v>24</v>
      </c>
      <c r="C112" s="1" t="s">
        <v>36</v>
      </c>
      <c r="D112" s="25">
        <v>0.33333333333333337</v>
      </c>
      <c r="E112" s="25">
        <v>0.33333333333333337</v>
      </c>
      <c r="F112" s="25">
        <v>0</v>
      </c>
      <c r="G112" s="25">
        <v>0.33333333333333337</v>
      </c>
      <c r="H112" s="3">
        <f t="shared" si="5"/>
        <v>0.25</v>
      </c>
    </row>
    <row r="113" spans="2:8" x14ac:dyDescent="0.25">
      <c r="B113" s="1" t="s">
        <v>37</v>
      </c>
      <c r="C113" s="1" t="s">
        <v>38</v>
      </c>
      <c r="D113" s="25">
        <v>19.666666666666664</v>
      </c>
      <c r="E113" s="25">
        <v>18.333333333333336</v>
      </c>
      <c r="F113" s="25">
        <v>18.333333333333336</v>
      </c>
      <c r="G113" s="25">
        <v>19.333333333333336</v>
      </c>
      <c r="H113" s="3">
        <f t="shared" si="5"/>
        <v>18.916666666666668</v>
      </c>
    </row>
    <row r="114" spans="2:8" x14ac:dyDescent="0.25">
      <c r="B114" s="1" t="s">
        <v>39</v>
      </c>
      <c r="C114" s="1" t="s">
        <v>40</v>
      </c>
      <c r="D114" s="25">
        <v>100</v>
      </c>
      <c r="E114" s="25">
        <v>100</v>
      </c>
      <c r="F114" s="25">
        <v>100</v>
      </c>
      <c r="G114" s="25">
        <v>100</v>
      </c>
      <c r="H114" s="3">
        <f t="shared" si="5"/>
        <v>100</v>
      </c>
    </row>
  </sheetData>
  <mergeCells count="6">
    <mergeCell ref="D26:H26"/>
    <mergeCell ref="D49:H49"/>
    <mergeCell ref="D72:H72"/>
    <mergeCell ref="D95:H95"/>
    <mergeCell ref="B1:H1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LIETUVA_2017</vt:lpstr>
      <vt:lpstr>Vilniaus apskritis</vt:lpstr>
      <vt:lpstr>Kauno apskritis  </vt:lpstr>
      <vt:lpstr>Klaipėdos apskritis</vt:lpstr>
      <vt:lpstr>Panevėžio apskritis</vt:lpstr>
      <vt:lpstr>Šiaulių apskritis </vt:lpstr>
      <vt:lpstr>Marijampolės apskritis</vt:lpstr>
      <vt:lpstr>Alytaus apskritis</vt:lpstr>
      <vt:lpstr>Taurages apskritis</vt:lpstr>
      <vt:lpstr>Utenos apskritis</vt:lpstr>
      <vt:lpstr>Telšių apskritis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Stulgytė</dc:creator>
  <cp:lastModifiedBy>Ieva Stulgytė</cp:lastModifiedBy>
  <dcterms:created xsi:type="dcterms:W3CDTF">2016-11-07T11:34:37Z</dcterms:created>
  <dcterms:modified xsi:type="dcterms:W3CDTF">2018-03-28T10:21:47Z</dcterms:modified>
</cp:coreProperties>
</file>